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90" yWindow="90" windowWidth="13275" windowHeight="12795"/>
  </bookViews>
  <sheets>
    <sheet name="прогр 2024" sheetId="2" r:id="rId1"/>
    <sheet name="прогр 2025-2026" sheetId="3" r:id="rId2"/>
  </sheets>
  <definedNames>
    <definedName name="_xlnm._FilterDatabase" localSheetId="0" hidden="1">'прогр 2024'!$A$17:$K$17</definedName>
    <definedName name="_xlnm._FilterDatabase" localSheetId="1" hidden="1">'прогр 2025-2026'!$A$12:$G$12</definedName>
  </definedNames>
  <calcPr calcId="124519"/>
</workbook>
</file>

<file path=xl/calcChain.xml><?xml version="1.0" encoding="utf-8"?>
<calcChain xmlns="http://schemas.openxmlformats.org/spreadsheetml/2006/main">
  <c r="F98" i="2"/>
  <c r="F52"/>
  <c r="G17" i="3"/>
  <c r="F17"/>
  <c r="G71"/>
  <c r="F71"/>
  <c r="F38" s="1"/>
  <c r="F76" i="2" l="1"/>
  <c r="G206" i="3"/>
  <c r="G205" s="1"/>
  <c r="G204" s="1"/>
  <c r="G203" s="1"/>
  <c r="G202" s="1"/>
  <c r="F206"/>
  <c r="F205" s="1"/>
  <c r="F204" s="1"/>
  <c r="F203" s="1"/>
  <c r="F202" s="1"/>
  <c r="F211" i="2"/>
  <c r="F210" s="1"/>
  <c r="F209" s="1"/>
  <c r="F208" s="1"/>
  <c r="F207" s="1"/>
  <c r="F293" i="3" l="1"/>
  <c r="F292" s="1"/>
  <c r="F291" s="1"/>
  <c r="F290" s="1"/>
  <c r="F288"/>
  <c r="F287" s="1"/>
  <c r="F286" s="1"/>
  <c r="F285" s="1"/>
  <c r="G343"/>
  <c r="F343"/>
  <c r="G238"/>
  <c r="F238"/>
  <c r="G43"/>
  <c r="F284" l="1"/>
  <c r="F33"/>
  <c r="G33"/>
  <c r="G47" l="1"/>
  <c r="F47"/>
  <c r="F43"/>
  <c r="F37"/>
  <c r="G32"/>
  <c r="G31" s="1"/>
  <c r="G30" s="1"/>
  <c r="F32"/>
  <c r="F31" s="1"/>
  <c r="F30" s="1"/>
  <c r="G281"/>
  <c r="G280" s="1"/>
  <c r="G279" s="1"/>
  <c r="F281"/>
  <c r="F280" s="1"/>
  <c r="F279" s="1"/>
  <c r="F286" i="2"/>
  <c r="F285" s="1"/>
  <c r="F284" s="1"/>
  <c r="F37"/>
  <c r="F36" s="1"/>
  <c r="F35" s="1"/>
  <c r="F23" s="1"/>
  <c r="F351"/>
  <c r="F350" s="1"/>
  <c r="F349" s="1"/>
  <c r="G475" i="3"/>
  <c r="G380"/>
  <c r="F380"/>
  <c r="G363"/>
  <c r="F363"/>
  <c r="G74"/>
  <c r="G73" s="1"/>
  <c r="G72" s="1"/>
  <c r="F74"/>
  <c r="F73" s="1"/>
  <c r="F72" s="1"/>
  <c r="F368" i="2"/>
  <c r="F86"/>
  <c r="F85" s="1"/>
  <c r="F84" s="1"/>
  <c r="G346" i="3" l="1"/>
  <c r="G342"/>
  <c r="F342" s="1"/>
  <c r="G341" s="1"/>
  <c r="F346"/>
  <c r="G495"/>
  <c r="G494" s="1"/>
  <c r="G493" s="1"/>
  <c r="G492" s="1"/>
  <c r="G491" s="1"/>
  <c r="F495"/>
  <c r="F494" s="1"/>
  <c r="F493" s="1"/>
  <c r="F492" s="1"/>
  <c r="F491" s="1"/>
  <c r="G489"/>
  <c r="G488" s="1"/>
  <c r="G487" s="1"/>
  <c r="F489"/>
  <c r="F488" s="1"/>
  <c r="F487" s="1"/>
  <c r="G485"/>
  <c r="G484" s="1"/>
  <c r="G483" s="1"/>
  <c r="F485"/>
  <c r="F484" s="1"/>
  <c r="F483" s="1"/>
  <c r="G481"/>
  <c r="G480" s="1"/>
  <c r="G479" s="1"/>
  <c r="F481"/>
  <c r="F480" s="1"/>
  <c r="F479" s="1"/>
  <c r="G477"/>
  <c r="G476" s="1"/>
  <c r="F477"/>
  <c r="F476" s="1"/>
  <c r="G474"/>
  <c r="G473" s="1"/>
  <c r="F474"/>
  <c r="F473" s="1"/>
  <c r="G470"/>
  <c r="G469" s="1"/>
  <c r="G468" s="1"/>
  <c r="F470"/>
  <c r="F469" s="1"/>
  <c r="F468" s="1"/>
  <c r="G466"/>
  <c r="G465" s="1"/>
  <c r="F466"/>
  <c r="F465" s="1"/>
  <c r="G463"/>
  <c r="G462" s="1"/>
  <c r="F463"/>
  <c r="F462" s="1"/>
  <c r="G460"/>
  <c r="G459" s="1"/>
  <c r="F460"/>
  <c r="F459" s="1"/>
  <c r="G456"/>
  <c r="G455" s="1"/>
  <c r="G454" s="1"/>
  <c r="F456"/>
  <c r="F455" s="1"/>
  <c r="F454" s="1"/>
  <c r="G452"/>
  <c r="G451" s="1"/>
  <c r="G450" s="1"/>
  <c r="F452"/>
  <c r="F451" s="1"/>
  <c r="F450" s="1"/>
  <c r="G448"/>
  <c r="G447" s="1"/>
  <c r="G446" s="1"/>
  <c r="F448"/>
  <c r="F447" s="1"/>
  <c r="F446" s="1"/>
  <c r="G444"/>
  <c r="G443" s="1"/>
  <c r="G442" s="1"/>
  <c r="F444"/>
  <c r="F443" s="1"/>
  <c r="F442" s="1"/>
  <c r="G440"/>
  <c r="G439" s="1"/>
  <c r="F440"/>
  <c r="F439" s="1"/>
  <c r="G437"/>
  <c r="G436" s="1"/>
  <c r="F437"/>
  <c r="F436" s="1"/>
  <c r="G433"/>
  <c r="G432" s="1"/>
  <c r="G431" s="1"/>
  <c r="F433"/>
  <c r="F432" s="1"/>
  <c r="F431" s="1"/>
  <c r="G425"/>
  <c r="G424" s="1"/>
  <c r="G423" s="1"/>
  <c r="F425"/>
  <c r="F424" s="1"/>
  <c r="F423" s="1"/>
  <c r="G421"/>
  <c r="G420" s="1"/>
  <c r="G419" s="1"/>
  <c r="F421"/>
  <c r="F420" s="1"/>
  <c r="F419" s="1"/>
  <c r="G417"/>
  <c r="G416" s="1"/>
  <c r="F417"/>
  <c r="F416" s="1"/>
  <c r="G414"/>
  <c r="G413" s="1"/>
  <c r="F414"/>
  <c r="F413" s="1"/>
  <c r="G410"/>
  <c r="G409" s="1"/>
  <c r="F410"/>
  <c r="F409" s="1"/>
  <c r="G407"/>
  <c r="G406" s="1"/>
  <c r="F407"/>
  <c r="F406" s="1"/>
  <c r="G403"/>
  <c r="G402" s="1"/>
  <c r="F403"/>
  <c r="F402" s="1"/>
  <c r="G400"/>
  <c r="G399" s="1"/>
  <c r="F400"/>
  <c r="F399" s="1"/>
  <c r="G396"/>
  <c r="G395" s="1"/>
  <c r="G394" s="1"/>
  <c r="F396"/>
  <c r="F395" s="1"/>
  <c r="F394" s="1"/>
  <c r="G392"/>
  <c r="G391" s="1"/>
  <c r="G390" s="1"/>
  <c r="F392"/>
  <c r="F391" s="1"/>
  <c r="F390" s="1"/>
  <c r="G388"/>
  <c r="G387" s="1"/>
  <c r="G386" s="1"/>
  <c r="F388"/>
  <c r="F387" s="1"/>
  <c r="F386" s="1"/>
  <c r="G383"/>
  <c r="G382" s="1"/>
  <c r="F383"/>
  <c r="F382" s="1"/>
  <c r="G378"/>
  <c r="G377" s="1"/>
  <c r="F378"/>
  <c r="F377" s="1"/>
  <c r="G373"/>
  <c r="G372" s="1"/>
  <c r="F373"/>
  <c r="F372" s="1"/>
  <c r="G369"/>
  <c r="G368" s="1"/>
  <c r="G367" s="1"/>
  <c r="F369"/>
  <c r="F368" s="1"/>
  <c r="F367" s="1"/>
  <c r="G362"/>
  <c r="G361" s="1"/>
  <c r="G360" s="1"/>
  <c r="G359" s="1"/>
  <c r="F362"/>
  <c r="F361" s="1"/>
  <c r="F360" s="1"/>
  <c r="F359" s="1"/>
  <c r="G357"/>
  <c r="G356" s="1"/>
  <c r="G355" s="1"/>
  <c r="F357"/>
  <c r="F356" s="1"/>
  <c r="F355" s="1"/>
  <c r="G353"/>
  <c r="G352" s="1"/>
  <c r="G351" s="1"/>
  <c r="F353"/>
  <c r="F352" s="1"/>
  <c r="F351" s="1"/>
  <c r="G336"/>
  <c r="G335" s="1"/>
  <c r="G334" s="1"/>
  <c r="G333" s="1"/>
  <c r="G332" s="1"/>
  <c r="F336"/>
  <c r="F335" s="1"/>
  <c r="F334" s="1"/>
  <c r="F333" s="1"/>
  <c r="F332" s="1"/>
  <c r="G329"/>
  <c r="G328" s="1"/>
  <c r="G327" s="1"/>
  <c r="G326" s="1"/>
  <c r="G325" s="1"/>
  <c r="F329"/>
  <c r="F328" s="1"/>
  <c r="F327" s="1"/>
  <c r="F326" s="1"/>
  <c r="F325" s="1"/>
  <c r="G429"/>
  <c r="G428" s="1"/>
  <c r="G427" s="1"/>
  <c r="F429"/>
  <c r="F428" s="1"/>
  <c r="F427" s="1"/>
  <c r="G323"/>
  <c r="G322" s="1"/>
  <c r="G321" s="1"/>
  <c r="G320" s="1"/>
  <c r="G319" s="1"/>
  <c r="F323"/>
  <c r="F322" s="1"/>
  <c r="F321" s="1"/>
  <c r="F320" s="1"/>
  <c r="F319" s="1"/>
  <c r="G317"/>
  <c r="G316" s="1"/>
  <c r="F317"/>
  <c r="F316" s="1"/>
  <c r="G314"/>
  <c r="G313" s="1"/>
  <c r="F314"/>
  <c r="F313" s="1"/>
  <c r="G311"/>
  <c r="G310" s="1"/>
  <c r="F311"/>
  <c r="F310" s="1"/>
  <c r="G305"/>
  <c r="G304" s="1"/>
  <c r="F305"/>
  <c r="F304" s="1"/>
  <c r="G302"/>
  <c r="G301" s="1"/>
  <c r="F302"/>
  <c r="F301" s="1"/>
  <c r="G299"/>
  <c r="G298" s="1"/>
  <c r="F299"/>
  <c r="F298" s="1"/>
  <c r="G293"/>
  <c r="G292" s="1"/>
  <c r="G291" s="1"/>
  <c r="G290" s="1"/>
  <c r="G288"/>
  <c r="G287" s="1"/>
  <c r="G286" s="1"/>
  <c r="G285" s="1"/>
  <c r="G277"/>
  <c r="G276" s="1"/>
  <c r="G275" s="1"/>
  <c r="F277"/>
  <c r="F276" s="1"/>
  <c r="F275" s="1"/>
  <c r="G273"/>
  <c r="G272" s="1"/>
  <c r="G271" s="1"/>
  <c r="F273"/>
  <c r="F272" s="1"/>
  <c r="F271" s="1"/>
  <c r="G269"/>
  <c r="G268" s="1"/>
  <c r="G267" s="1"/>
  <c r="G266" s="1"/>
  <c r="G265" s="1"/>
  <c r="F269"/>
  <c r="F268" s="1"/>
  <c r="F267" s="1"/>
  <c r="F266" s="1"/>
  <c r="F265" s="1"/>
  <c r="G263"/>
  <c r="G262" s="1"/>
  <c r="G261" s="1"/>
  <c r="G260" s="1"/>
  <c r="G259" s="1"/>
  <c r="G258" s="1"/>
  <c r="F263"/>
  <c r="F262" s="1"/>
  <c r="F261" s="1"/>
  <c r="F260" s="1"/>
  <c r="F259" s="1"/>
  <c r="F258" s="1"/>
  <c r="G256"/>
  <c r="G255" s="1"/>
  <c r="F256"/>
  <c r="F255" s="1"/>
  <c r="G253"/>
  <c r="G252" s="1"/>
  <c r="F253"/>
  <c r="F252" s="1"/>
  <c r="G247"/>
  <c r="G246" s="1"/>
  <c r="G245" s="1"/>
  <c r="G244" s="1"/>
  <c r="G243" s="1"/>
  <c r="F247"/>
  <c r="F246" s="1"/>
  <c r="F245" s="1"/>
  <c r="F244" s="1"/>
  <c r="F243" s="1"/>
  <c r="G241"/>
  <c r="G240" s="1"/>
  <c r="G239" s="1"/>
  <c r="F241"/>
  <c r="F240" s="1"/>
  <c r="F239" s="1"/>
  <c r="G237"/>
  <c r="G236" s="1"/>
  <c r="F237"/>
  <c r="F236" s="1"/>
  <c r="G231"/>
  <c r="G230" s="1"/>
  <c r="G229" s="1"/>
  <c r="F231"/>
  <c r="F230" s="1"/>
  <c r="F229" s="1"/>
  <c r="G227"/>
  <c r="G226" s="1"/>
  <c r="F227"/>
  <c r="F226" s="1"/>
  <c r="G223"/>
  <c r="G222" s="1"/>
  <c r="G221" s="1"/>
  <c r="F223"/>
  <c r="F222" s="1"/>
  <c r="F221" s="1"/>
  <c r="G217"/>
  <c r="G216" s="1"/>
  <c r="G215" s="1"/>
  <c r="F217"/>
  <c r="F216" s="1"/>
  <c r="F215" s="1"/>
  <c r="G213"/>
  <c r="G212" s="1"/>
  <c r="F213"/>
  <c r="F212" s="1"/>
  <c r="G200"/>
  <c r="G199" s="1"/>
  <c r="F200"/>
  <c r="F199" s="1"/>
  <c r="G197"/>
  <c r="G196" s="1"/>
  <c r="F197"/>
  <c r="F196" s="1"/>
  <c r="G190"/>
  <c r="G189" s="1"/>
  <c r="G188" s="1"/>
  <c r="G187" s="1"/>
  <c r="G186" s="1"/>
  <c r="F190"/>
  <c r="F189" s="1"/>
  <c r="F188" s="1"/>
  <c r="F187" s="1"/>
  <c r="F186" s="1"/>
  <c r="G184"/>
  <c r="G183" s="1"/>
  <c r="G182" s="1"/>
  <c r="F184"/>
  <c r="F183" s="1"/>
  <c r="F182" s="1"/>
  <c r="G180"/>
  <c r="G179" s="1"/>
  <c r="F180"/>
  <c r="F179" s="1"/>
  <c r="G177"/>
  <c r="G176" s="1"/>
  <c r="F177"/>
  <c r="F176" s="1"/>
  <c r="G170"/>
  <c r="G169" s="1"/>
  <c r="F170"/>
  <c r="F169" s="1"/>
  <c r="G167"/>
  <c r="G166" s="1"/>
  <c r="F167"/>
  <c r="F166" s="1"/>
  <c r="G164"/>
  <c r="G163" s="1"/>
  <c r="F164"/>
  <c r="F163" s="1"/>
  <c r="G158"/>
  <c r="G157" s="1"/>
  <c r="G156" s="1"/>
  <c r="G155" s="1"/>
  <c r="G154" s="1"/>
  <c r="F158"/>
  <c r="F157" s="1"/>
  <c r="F156" s="1"/>
  <c r="F155" s="1"/>
  <c r="F154" s="1"/>
  <c r="G152"/>
  <c r="G151" s="1"/>
  <c r="G150" s="1"/>
  <c r="F152"/>
  <c r="F151" s="1"/>
  <c r="F150" s="1"/>
  <c r="G148"/>
  <c r="G147" s="1"/>
  <c r="G146" s="1"/>
  <c r="F148"/>
  <c r="F147" s="1"/>
  <c r="F146" s="1"/>
  <c r="G140"/>
  <c r="G139" s="1"/>
  <c r="F140"/>
  <c r="F139" s="1"/>
  <c r="G137"/>
  <c r="G136" s="1"/>
  <c r="F137"/>
  <c r="F136" s="1"/>
  <c r="G133"/>
  <c r="G132" s="1"/>
  <c r="G131" s="1"/>
  <c r="F133"/>
  <c r="F132" s="1"/>
  <c r="F131" s="1"/>
  <c r="G129"/>
  <c r="G128" s="1"/>
  <c r="G127" s="1"/>
  <c r="F129"/>
  <c r="F128" s="1"/>
  <c r="F127" s="1"/>
  <c r="G125"/>
  <c r="G124" s="1"/>
  <c r="G123" s="1"/>
  <c r="F125"/>
  <c r="F124" s="1"/>
  <c r="F123" s="1"/>
  <c r="G120"/>
  <c r="G119" s="1"/>
  <c r="G118" s="1"/>
  <c r="G117" s="1"/>
  <c r="F120"/>
  <c r="F119" s="1"/>
  <c r="F118" s="1"/>
  <c r="F117" s="1"/>
  <c r="G114"/>
  <c r="G113" s="1"/>
  <c r="G112" s="1"/>
  <c r="G111" s="1"/>
  <c r="G110" s="1"/>
  <c r="F114"/>
  <c r="F113" s="1"/>
  <c r="F112" s="1"/>
  <c r="F111" s="1"/>
  <c r="F110" s="1"/>
  <c r="G103"/>
  <c r="G102" s="1"/>
  <c r="F103"/>
  <c r="F102" s="1"/>
  <c r="G100"/>
  <c r="G99" s="1"/>
  <c r="F100"/>
  <c r="F99" s="1"/>
  <c r="G97"/>
  <c r="G96" s="1"/>
  <c r="F97"/>
  <c r="F96" s="1"/>
  <c r="G92"/>
  <c r="G91" s="1"/>
  <c r="G90" s="1"/>
  <c r="F92"/>
  <c r="F91" s="1"/>
  <c r="F90" s="1"/>
  <c r="G88"/>
  <c r="G87" s="1"/>
  <c r="G86" s="1"/>
  <c r="G85" s="1"/>
  <c r="F88"/>
  <c r="F87" s="1"/>
  <c r="F86" s="1"/>
  <c r="F85" s="1"/>
  <c r="G107"/>
  <c r="G106" s="1"/>
  <c r="G105" s="1"/>
  <c r="F107"/>
  <c r="F106" s="1"/>
  <c r="F105" s="1"/>
  <c r="G81"/>
  <c r="G80" s="1"/>
  <c r="F81"/>
  <c r="F80" s="1"/>
  <c r="G78"/>
  <c r="G77" s="1"/>
  <c r="F78"/>
  <c r="F77" s="1"/>
  <c r="G69"/>
  <c r="G68" s="1"/>
  <c r="G67" s="1"/>
  <c r="F69"/>
  <c r="F68" s="1"/>
  <c r="F67" s="1"/>
  <c r="G65"/>
  <c r="G64" s="1"/>
  <c r="F65"/>
  <c r="F64" s="1"/>
  <c r="G62"/>
  <c r="G61" s="1"/>
  <c r="F62"/>
  <c r="F61" s="1"/>
  <c r="G58"/>
  <c r="G57" s="1"/>
  <c r="F58"/>
  <c r="F57" s="1"/>
  <c r="G55"/>
  <c r="G54" s="1"/>
  <c r="F55"/>
  <c r="F54" s="1"/>
  <c r="G51"/>
  <c r="G50" s="1"/>
  <c r="G49" s="1"/>
  <c r="F51"/>
  <c r="F50" s="1"/>
  <c r="F49" s="1"/>
  <c r="G46"/>
  <c r="G45" s="1"/>
  <c r="G44" s="1"/>
  <c r="F46"/>
  <c r="F45" s="1"/>
  <c r="F44" s="1"/>
  <c r="G42"/>
  <c r="G41" s="1"/>
  <c r="G40" s="1"/>
  <c r="F42"/>
  <c r="F41" s="1"/>
  <c r="F40" s="1"/>
  <c r="G36"/>
  <c r="G35" s="1"/>
  <c r="G34" s="1"/>
  <c r="G29" s="1"/>
  <c r="F36"/>
  <c r="F35" s="1"/>
  <c r="F34" s="1"/>
  <c r="F29" s="1"/>
  <c r="G27"/>
  <c r="G26" s="1"/>
  <c r="G25" s="1"/>
  <c r="G24" s="1"/>
  <c r="F27"/>
  <c r="F26" s="1"/>
  <c r="F25" s="1"/>
  <c r="F24" s="1"/>
  <c r="G22"/>
  <c r="G21" s="1"/>
  <c r="G20" s="1"/>
  <c r="G19" s="1"/>
  <c r="F22"/>
  <c r="F21" s="1"/>
  <c r="F20" s="1"/>
  <c r="F19" s="1"/>
  <c r="G15"/>
  <c r="G14" s="1"/>
  <c r="G13" s="1"/>
  <c r="F15"/>
  <c r="F14" s="1"/>
  <c r="F13" s="1"/>
  <c r="F504" i="2"/>
  <c r="F503" s="1"/>
  <c r="F502" s="1"/>
  <c r="F501" s="1"/>
  <c r="F500" s="1"/>
  <c r="F498"/>
  <c r="F497" s="1"/>
  <c r="F496" s="1"/>
  <c r="F494"/>
  <c r="F493" s="1"/>
  <c r="F492" s="1"/>
  <c r="F490"/>
  <c r="F489" s="1"/>
  <c r="F488" s="1"/>
  <c r="F486"/>
  <c r="F485" s="1"/>
  <c r="F484" s="1"/>
  <c r="F482"/>
  <c r="F481" s="1"/>
  <c r="F479"/>
  <c r="F478" s="1"/>
  <c r="F475"/>
  <c r="F474" s="1"/>
  <c r="F473" s="1"/>
  <c r="F471"/>
  <c r="F470" s="1"/>
  <c r="F468"/>
  <c r="F467" s="1"/>
  <c r="F465"/>
  <c r="F464" s="1"/>
  <c r="F461"/>
  <c r="F460" s="1"/>
  <c r="F459" s="1"/>
  <c r="F457"/>
  <c r="F456" s="1"/>
  <c r="F455" s="1"/>
  <c r="F453"/>
  <c r="F452" s="1"/>
  <c r="F451" s="1"/>
  <c r="F449"/>
  <c r="F448" s="1"/>
  <c r="F447" s="1"/>
  <c r="F445"/>
  <c r="F444" s="1"/>
  <c r="F442"/>
  <c r="F441" s="1"/>
  <c r="F438"/>
  <c r="F437" s="1"/>
  <c r="F436" s="1"/>
  <c r="F430"/>
  <c r="F429" s="1"/>
  <c r="F428" s="1"/>
  <c r="F426"/>
  <c r="F425" s="1"/>
  <c r="F424" s="1"/>
  <c r="F422"/>
  <c r="F421" s="1"/>
  <c r="F419"/>
  <c r="F418" s="1"/>
  <c r="F415"/>
  <c r="F414" s="1"/>
  <c r="F412"/>
  <c r="F411" s="1"/>
  <c r="F408"/>
  <c r="F407" s="1"/>
  <c r="F405"/>
  <c r="F404" s="1"/>
  <c r="F401"/>
  <c r="F400" s="1"/>
  <c r="F399" s="1"/>
  <c r="F397"/>
  <c r="F396" s="1"/>
  <c r="F395" s="1"/>
  <c r="F393"/>
  <c r="F392" s="1"/>
  <c r="F391" s="1"/>
  <c r="F388"/>
  <c r="F387" s="1"/>
  <c r="F383"/>
  <c r="F382" s="1"/>
  <c r="F378"/>
  <c r="F377" s="1"/>
  <c r="F374"/>
  <c r="F373" s="1"/>
  <c r="F372" s="1"/>
  <c r="F367"/>
  <c r="F366" s="1"/>
  <c r="F365" s="1"/>
  <c r="F364" s="1"/>
  <c r="F362"/>
  <c r="F361" s="1"/>
  <c r="F360" s="1"/>
  <c r="F358"/>
  <c r="F357" s="1"/>
  <c r="F356" s="1"/>
  <c r="F347"/>
  <c r="F346" s="1"/>
  <c r="F345" s="1"/>
  <c r="F344" s="1"/>
  <c r="F341"/>
  <c r="F340" s="1"/>
  <c r="F339" s="1"/>
  <c r="F338" s="1"/>
  <c r="F337" s="1"/>
  <c r="F334"/>
  <c r="F333" s="1"/>
  <c r="F332" s="1"/>
  <c r="F331" s="1"/>
  <c r="F330" s="1"/>
  <c r="F434"/>
  <c r="F433" s="1"/>
  <c r="F432" s="1"/>
  <c r="F328"/>
  <c r="F327" s="1"/>
  <c r="F326" s="1"/>
  <c r="F325" s="1"/>
  <c r="F324" s="1"/>
  <c r="F322"/>
  <c r="F321" s="1"/>
  <c r="F319"/>
  <c r="F318" s="1"/>
  <c r="F316"/>
  <c r="F315" s="1"/>
  <c r="F310"/>
  <c r="F309" s="1"/>
  <c r="F307"/>
  <c r="F306" s="1"/>
  <c r="F304"/>
  <c r="F303" s="1"/>
  <c r="F298"/>
  <c r="F297" s="1"/>
  <c r="F296" s="1"/>
  <c r="F295" s="1"/>
  <c r="F293"/>
  <c r="F292" s="1"/>
  <c r="F291" s="1"/>
  <c r="F290" s="1"/>
  <c r="F282"/>
  <c r="F281" s="1"/>
  <c r="F280" s="1"/>
  <c r="F278"/>
  <c r="F277" s="1"/>
  <c r="F276" s="1"/>
  <c r="F274"/>
  <c r="F273" s="1"/>
  <c r="F272" s="1"/>
  <c r="F271" s="1"/>
  <c r="F270" s="1"/>
  <c r="F268"/>
  <c r="F267" s="1"/>
  <c r="F266" s="1"/>
  <c r="F265" s="1"/>
  <c r="F264" s="1"/>
  <c r="F263" s="1"/>
  <c r="F261"/>
  <c r="F260" s="1"/>
  <c r="F258"/>
  <c r="F257" s="1"/>
  <c r="F252"/>
  <c r="F251" s="1"/>
  <c r="F250" s="1"/>
  <c r="F249" s="1"/>
  <c r="F248" s="1"/>
  <c r="F246"/>
  <c r="F245" s="1"/>
  <c r="F244" s="1"/>
  <c r="F242"/>
  <c r="F241" s="1"/>
  <c r="F236"/>
  <c r="F235" s="1"/>
  <c r="F234" s="1"/>
  <c r="F232"/>
  <c r="F231" s="1"/>
  <c r="F228"/>
  <c r="F227" s="1"/>
  <c r="F226" s="1"/>
  <c r="F222"/>
  <c r="F221" s="1"/>
  <c r="F220" s="1"/>
  <c r="F218"/>
  <c r="F217" s="1"/>
  <c r="F205"/>
  <c r="F204" s="1"/>
  <c r="F202"/>
  <c r="F201" s="1"/>
  <c r="F195"/>
  <c r="F194" s="1"/>
  <c r="F193" s="1"/>
  <c r="F192" s="1"/>
  <c r="F191" s="1"/>
  <c r="F189"/>
  <c r="F188" s="1"/>
  <c r="F187" s="1"/>
  <c r="F185"/>
  <c r="F184" s="1"/>
  <c r="F182"/>
  <c r="F181" s="1"/>
  <c r="F175"/>
  <c r="F174" s="1"/>
  <c r="F172"/>
  <c r="F171" s="1"/>
  <c r="F169"/>
  <c r="F168" s="1"/>
  <c r="F163"/>
  <c r="F162" s="1"/>
  <c r="F161" s="1"/>
  <c r="F160" s="1"/>
  <c r="F159" s="1"/>
  <c r="F157"/>
  <c r="F156" s="1"/>
  <c r="F155" s="1"/>
  <c r="F153"/>
  <c r="F152" s="1"/>
  <c r="F151" s="1"/>
  <c r="F145"/>
  <c r="F144" s="1"/>
  <c r="F142"/>
  <c r="F141" s="1"/>
  <c r="F138"/>
  <c r="F137" s="1"/>
  <c r="F136" s="1"/>
  <c r="F134"/>
  <c r="F133" s="1"/>
  <c r="F132" s="1"/>
  <c r="F130"/>
  <c r="F129" s="1"/>
  <c r="F128" s="1"/>
  <c r="F125"/>
  <c r="F124" s="1"/>
  <c r="F123" s="1"/>
  <c r="F122" s="1"/>
  <c r="F119"/>
  <c r="F118" s="1"/>
  <c r="F117" s="1"/>
  <c r="F116" s="1"/>
  <c r="F115" s="1"/>
  <c r="F108"/>
  <c r="F107" s="1"/>
  <c r="F105"/>
  <c r="F104" s="1"/>
  <c r="F102"/>
  <c r="F101" s="1"/>
  <c r="F97"/>
  <c r="F96" s="1"/>
  <c r="F95" s="1"/>
  <c r="F93"/>
  <c r="F92" s="1"/>
  <c r="F91" s="1"/>
  <c r="F90" s="1"/>
  <c r="F112"/>
  <c r="F111" s="1"/>
  <c r="F110" s="1"/>
  <c r="F82"/>
  <c r="F81" s="1"/>
  <c r="F79"/>
  <c r="F78" s="1"/>
  <c r="F74"/>
  <c r="F73" s="1"/>
  <c r="F72" s="1"/>
  <c r="F70"/>
  <c r="F69" s="1"/>
  <c r="F67"/>
  <c r="F66" s="1"/>
  <c r="F63"/>
  <c r="F62" s="1"/>
  <c r="F60"/>
  <c r="F59" s="1"/>
  <c r="F56"/>
  <c r="F55" s="1"/>
  <c r="F54" s="1"/>
  <c r="F51"/>
  <c r="F50" s="1"/>
  <c r="F49" s="1"/>
  <c r="F44" s="1"/>
  <c r="F43" s="1"/>
  <c r="F47"/>
  <c r="F46" s="1"/>
  <c r="F45" s="1"/>
  <c r="F41"/>
  <c r="F40" s="1"/>
  <c r="F39" s="1"/>
  <c r="F34" s="1"/>
  <c r="F32"/>
  <c r="F31" s="1"/>
  <c r="F30" s="1"/>
  <c r="F29" s="1"/>
  <c r="F27"/>
  <c r="F26" s="1"/>
  <c r="F25" s="1"/>
  <c r="F24" s="1"/>
  <c r="F20"/>
  <c r="F19" s="1"/>
  <c r="F18" s="1"/>
  <c r="F350" i="3" l="1"/>
  <c r="F349" s="1"/>
  <c r="F348" s="1"/>
  <c r="F18"/>
  <c r="G18"/>
  <c r="F211"/>
  <c r="F210" s="1"/>
  <c r="F209" s="1"/>
  <c r="G345"/>
  <c r="F345" s="1"/>
  <c r="G344" s="1"/>
  <c r="F344" s="1"/>
  <c r="G195"/>
  <c r="G194" s="1"/>
  <c r="G193" s="1"/>
  <c r="G192" s="1"/>
  <c r="F412"/>
  <c r="F39"/>
  <c r="F76"/>
  <c r="F145"/>
  <c r="F144" s="1"/>
  <c r="F143" s="1"/>
  <c r="F142" s="1"/>
  <c r="F95"/>
  <c r="F94" s="1"/>
  <c r="F458"/>
  <c r="F84"/>
  <c r="F341"/>
  <c r="F340" s="1"/>
  <c r="G340"/>
  <c r="G95"/>
  <c r="G94" s="1"/>
  <c r="G135"/>
  <c r="G122" s="1"/>
  <c r="G116" s="1"/>
  <c r="G109" s="1"/>
  <c r="G39"/>
  <c r="G76"/>
  <c r="F410" i="2"/>
  <c r="F77"/>
  <c r="F472" i="3"/>
  <c r="G435"/>
  <c r="F435"/>
  <c r="G412"/>
  <c r="G405"/>
  <c r="F405"/>
  <c r="G398"/>
  <c r="F398"/>
  <c r="G371"/>
  <c r="G309"/>
  <c r="G308" s="1"/>
  <c r="G307" s="1"/>
  <c r="F297"/>
  <c r="F296" s="1"/>
  <c r="F295" s="1"/>
  <c r="F235"/>
  <c r="F234" s="1"/>
  <c r="F233" s="1"/>
  <c r="G225"/>
  <c r="G220" s="1"/>
  <c r="G219" s="1"/>
  <c r="G211"/>
  <c r="G210" s="1"/>
  <c r="G209" s="1"/>
  <c r="F251"/>
  <c r="F250" s="1"/>
  <c r="F249" s="1"/>
  <c r="F195"/>
  <c r="F194" s="1"/>
  <c r="F193" s="1"/>
  <c r="F192" s="1"/>
  <c r="G175"/>
  <c r="G174" s="1"/>
  <c r="G173" s="1"/>
  <c r="G172" s="1"/>
  <c r="F175"/>
  <c r="F174" s="1"/>
  <c r="F173" s="1"/>
  <c r="F172" s="1"/>
  <c r="F162"/>
  <c r="F161" s="1"/>
  <c r="F160" s="1"/>
  <c r="F135"/>
  <c r="F122" s="1"/>
  <c r="F116" s="1"/>
  <c r="F109" s="1"/>
  <c r="F53"/>
  <c r="G60"/>
  <c r="F180" i="2"/>
  <c r="F179" s="1"/>
  <c r="F178" s="1"/>
  <c r="F177" s="1"/>
  <c r="F230"/>
  <c r="F225" s="1"/>
  <c r="F224" s="1"/>
  <c r="F289"/>
  <c r="F288" s="1"/>
  <c r="F417"/>
  <c r="F89"/>
  <c r="F343"/>
  <c r="F336" s="1"/>
  <c r="F302"/>
  <c r="F301" s="1"/>
  <c r="F300" s="1"/>
  <c r="F65"/>
  <c r="F58"/>
  <c r="F216"/>
  <c r="F215" s="1"/>
  <c r="F214" s="1"/>
  <c r="F256"/>
  <c r="F255" s="1"/>
  <c r="F254" s="1"/>
  <c r="F355"/>
  <c r="F354" s="1"/>
  <c r="F353" s="1"/>
  <c r="F100"/>
  <c r="F99" s="1"/>
  <c r="F140"/>
  <c r="F127" s="1"/>
  <c r="F121" s="1"/>
  <c r="F114" s="1"/>
  <c r="F150"/>
  <c r="F149" s="1"/>
  <c r="F148" s="1"/>
  <c r="F147" s="1"/>
  <c r="F403"/>
  <c r="F167"/>
  <c r="F166" s="1"/>
  <c r="F165" s="1"/>
  <c r="F440"/>
  <c r="F477"/>
  <c r="G145" i="3"/>
  <c r="G144" s="1"/>
  <c r="G143" s="1"/>
  <c r="G142" s="1"/>
  <c r="G350"/>
  <c r="G349" s="1"/>
  <c r="G348" s="1"/>
  <c r="F60"/>
  <c r="G162"/>
  <c r="G161" s="1"/>
  <c r="G160" s="1"/>
  <c r="G235"/>
  <c r="G234" s="1"/>
  <c r="G233" s="1"/>
  <c r="F283"/>
  <c r="F371"/>
  <c r="G458"/>
  <c r="G472"/>
  <c r="F240" i="2"/>
  <c r="F239" s="1"/>
  <c r="F238" s="1"/>
  <c r="F463"/>
  <c r="G84" i="3"/>
  <c r="F200" i="2"/>
  <c r="F199" s="1"/>
  <c r="F198" s="1"/>
  <c r="F197" s="1"/>
  <c r="F314"/>
  <c r="F313" s="1"/>
  <c r="F312" s="1"/>
  <c r="F376"/>
  <c r="G53" i="3"/>
  <c r="F225"/>
  <c r="F220" s="1"/>
  <c r="F219" s="1"/>
  <c r="G251"/>
  <c r="G250" s="1"/>
  <c r="G249" s="1"/>
  <c r="G284"/>
  <c r="G283" s="1"/>
  <c r="G297"/>
  <c r="G296" s="1"/>
  <c r="G295" s="1"/>
  <c r="F309"/>
  <c r="F308" s="1"/>
  <c r="F307" s="1"/>
  <c r="F366" l="1"/>
  <c r="G366"/>
  <c r="F371" i="2"/>
  <c r="G83" i="3"/>
  <c r="G48"/>
  <c r="G38" s="1"/>
  <c r="F339"/>
  <c r="F338" s="1"/>
  <c r="F331" s="1"/>
  <c r="G339"/>
  <c r="G338" s="1"/>
  <c r="G331" s="1"/>
  <c r="F83"/>
  <c r="F88" i="2"/>
  <c r="F22" s="1"/>
  <c r="G208" i="3"/>
  <c r="F208"/>
  <c r="F48"/>
  <c r="F213" i="2"/>
  <c r="F53"/>
  <c r="F497" i="3" l="1"/>
  <c r="F506" i="2"/>
  <c r="G497" i="3" l="1"/>
</calcChain>
</file>

<file path=xl/sharedStrings.xml><?xml version="1.0" encoding="utf-8"?>
<sst xmlns="http://schemas.openxmlformats.org/spreadsheetml/2006/main" count="2964" uniqueCount="424">
  <si>
    <t>Наименование</t>
  </si>
  <si>
    <t>ПР</t>
  </si>
  <si>
    <t>ЦСР</t>
  </si>
  <si>
    <t>ВР</t>
  </si>
  <si>
    <t>Сумма</t>
  </si>
  <si>
    <t>01</t>
  </si>
  <si>
    <t/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</si>
  <si>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</si>
  <si>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</si>
  <si>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</si>
  <si>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</si>
  <si>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</si>
  <si>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</si>
  <si>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</si>
  <si>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</si>
  <si>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</si>
  <si>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04</t>
  </si>
  <si>
    <t>05</t>
  </si>
  <si>
    <t>06</t>
  </si>
  <si>
    <t>11</t>
  </si>
  <si>
    <t>13</t>
  </si>
  <si>
    <t>Межбюджетные трансферты</t>
  </si>
  <si>
    <t>500</t>
  </si>
  <si>
    <t>Реализация программных мероприятий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</si>
  <si>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</si>
  <si>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</si>
  <si>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</si>
  <si>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</si>
  <si>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 xml:space="preserve">Глава </t>
  </si>
  <si>
    <t>09</t>
  </si>
  <si>
    <t>07</t>
  </si>
  <si>
    <t>Публичные нормативные обязательства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</si>
  <si>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</si>
  <si>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</si>
  <si>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</si>
  <si>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</si>
  <si>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</si>
  <si>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Доплаты к пенсиям, дополнительное пенсионное обеспечение</t>
  </si>
  <si>
    <t>Социальное обеспечение и иные выплаты населению</t>
  </si>
  <si>
    <t>Уплата налога на имущество организаций и земельного налога</t>
  </si>
  <si>
    <t>Резервный фонд Сабинского муниципального района</t>
  </si>
  <si>
    <t xml:space="preserve">Выполнение других обязательств района 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</si>
  <si>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</si>
  <si>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</si>
  <si>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</si>
  <si>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</si>
  <si>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</si>
  <si>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</si>
  <si>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03 5 03 2533 0</t>
  </si>
  <si>
    <t>99 0 00 5930 0</t>
  </si>
  <si>
    <t>99 0 00 9203 0</t>
  </si>
  <si>
    <t>99 0 00 5118 0</t>
  </si>
  <si>
    <t>Обеспечение мероприятий по капитальному ремонту многоквартирных домов</t>
  </si>
  <si>
    <t>04 0 00 0000 0</t>
  </si>
  <si>
    <t>18 0 00 0000 0</t>
  </si>
  <si>
    <t>18 0 01 0000 0</t>
  </si>
  <si>
    <t>18 0 01 0204 0</t>
  </si>
  <si>
    <t>16 0 00 0000 0</t>
  </si>
  <si>
    <t>16 0 01 0000 0</t>
  </si>
  <si>
    <t>16 0 01 0204 0</t>
  </si>
  <si>
    <t>09 0 00 0000 0</t>
  </si>
  <si>
    <t>08 0 00 0000 0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</si>
  <si>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</si>
  <si>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</si>
  <si>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</si>
  <si>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</si>
  <si>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</si>
  <si>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08 3 01 4401 0</t>
  </si>
  <si>
    <t>08 3 01 0000 0</t>
  </si>
  <si>
    <t>08 3 00 0000 0</t>
  </si>
  <si>
    <t>99 0 00 4910 0</t>
  </si>
  <si>
    <t>300</t>
  </si>
  <si>
    <t>03 0 00 0000 0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</si>
  <si>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</si>
  <si>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08 1 00 0000 0</t>
  </si>
  <si>
    <t>08 1 01 0000 0</t>
  </si>
  <si>
    <t>08 1 01 4409 0</t>
  </si>
  <si>
    <t>08 1 01 4409 9</t>
  </si>
  <si>
    <t>08 3 01 4409 0</t>
  </si>
  <si>
    <t>08 3 01 4409 9</t>
  </si>
  <si>
    <t>08 4 01 0000 0</t>
  </si>
  <si>
    <t>08 4 01 4409 1</t>
  </si>
  <si>
    <t>08 4 01 4409 9</t>
  </si>
  <si>
    <t>08 6 00 0000 0</t>
  </si>
  <si>
    <t>08 6 01 0000 0</t>
  </si>
  <si>
    <t>08 6 01 1099 0</t>
  </si>
  <si>
    <t>Мероприятия физической культуры и спорта в области массового спорта</t>
  </si>
  <si>
    <t>ВСЕГО РАСХОДОВ</t>
  </si>
  <si>
    <t>Обеспечение деятельности  учреждений бухгалтерского учета</t>
  </si>
  <si>
    <t>02 0 00 0000 0</t>
  </si>
  <si>
    <t>02 1 00 0000 0</t>
  </si>
  <si>
    <t>02 1 01 0000 0</t>
  </si>
  <si>
    <t>02 1 03 0000 0</t>
  </si>
  <si>
    <t>02 2 00 0000 0</t>
  </si>
  <si>
    <t>02 2 02 0000 0</t>
  </si>
  <si>
    <t>02 2 02 4210 0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</si>
  <si>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</si>
  <si>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</si>
  <si>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</si>
  <si>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</si>
  <si>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02 2 09 0000 0</t>
  </si>
  <si>
    <t>02 3 00 0000 0</t>
  </si>
  <si>
    <t>02 3 01 0000 0</t>
  </si>
  <si>
    <t>02 3 01 4232 0</t>
  </si>
  <si>
    <t>02 3 01 4232 9</t>
  </si>
  <si>
    <t>02 3 03 0000 0</t>
  </si>
  <si>
    <t>02 2 08 2530 1</t>
  </si>
  <si>
    <t>99 0 00 4520 0</t>
  </si>
  <si>
    <t>11 0 00 0000 0</t>
  </si>
  <si>
    <t>11 0 01 0000 0</t>
  </si>
  <si>
    <t>06 0 00 0000 0</t>
  </si>
  <si>
    <t>Обеспечение деятельности учреждений молодежной политики</t>
  </si>
  <si>
    <t>22 0 00 0000 0</t>
  </si>
  <si>
    <t>22 0 01 0000 0</t>
  </si>
  <si>
    <t>Рз</t>
  </si>
  <si>
    <t xml:space="preserve">Распределение </t>
  </si>
  <si>
    <t>ЗДРАВООХРАНЕНИЕ</t>
  </si>
  <si>
    <t>Санитарно-эпидемиологическое благополучие</t>
  </si>
  <si>
    <t>ОБРАЗОВАНИЕ</t>
  </si>
  <si>
    <t>Дошкольное образование</t>
  </si>
  <si>
    <t>Другие вопросы в области образования</t>
  </si>
  <si>
    <t>Общее образование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</si>
  <si>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</si>
  <si>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СОЦИАЛЬНАЯ ПОЛИТИКА</t>
  </si>
  <si>
    <t>Социальное обеспечение населения</t>
  </si>
  <si>
    <t>Охрана семьи и детства</t>
  </si>
  <si>
    <t>Другие общегосударственные вопросы</t>
  </si>
  <si>
    <t>ЖИЛИЩНО-КОММУНАЛЬНОЕ ХОЗЯЙСТВО</t>
  </si>
  <si>
    <t>Жилищное хозяйство</t>
  </si>
  <si>
    <t>Молодежная политика и оздоровление детей</t>
  </si>
  <si>
    <t>КУЛЬТУРА, КИНЕМАТОГРАФИЯ</t>
  </si>
  <si>
    <t>Культура</t>
  </si>
  <si>
    <t>ОХРАНА ОКРУЖАЮЩЕЙ СРЕДЫ</t>
  </si>
  <si>
    <t>Охрана объектов растительного и животного мира и среды их обитания</t>
  </si>
  <si>
    <t>ФИЗИЧЕСКАЯ КУЛЬТУРА И СПОРТ</t>
  </si>
  <si>
    <t>Физическая культура</t>
  </si>
  <si>
    <t>НАЦИОНАЛЬНАЯ ЭКОНОМИКА</t>
  </si>
  <si>
    <t>Дорожное хозяйство (дорожный фонд)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</si>
  <si>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</si>
  <si>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МЕЖБЮДЖЕТНЫЕ ТРАНСФЕРТЫ ОБЩЕГО ХАРАКТЕРА БЮДЖЕТАМ БЮДЖЕТНОЙ СИСТЕМЫ  РОССИЙСКОЙ ФЕДЕРАЦИИ </t>
  </si>
  <si>
    <t>Дотации на выравнивание бюджетной обеспеченности субъектов Российской федерации и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</si>
  <si>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</si>
  <si>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</si>
  <si>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</si>
  <si>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</si>
  <si>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Резервные фонды</t>
  </si>
  <si>
    <t>Пенсионное обеспечение</t>
  </si>
  <si>
    <t>НАЦИОНАЛЬНАЯ ОБОРОНА</t>
  </si>
  <si>
    <t>Мобилизационная и вневойсковая подготовка</t>
  </si>
  <si>
    <t>Судебная система</t>
  </si>
  <si>
    <t>ОБЩЕГОСУДАРСТВЕННЫЕ ВОПРОСЫ</t>
  </si>
  <si>
    <t xml:space="preserve">бюджетных ассигнований по целевым статьям  (муниципальным программам  Сабинского района Республики Татарстан </t>
  </si>
  <si>
    <t xml:space="preserve"> муниципального района Республики Татарстан  и непрограммным 
(государственным программам Республики Татарстан и 
непрограммным направлениям деятельности), группам видов расходов, разделам, подразделам классификации
муниципальным программам  Сабинского муниципального района Республики Татарстан и 
непрограммным направлениям деятельности)по целевым статьям, группам видов расходов, разделам,
</t>
  </si>
  <si>
    <t>направлениям деятельности), группам  видов расходов, разделам,</t>
  </si>
  <si>
    <t xml:space="preserve">подразделам классификации расходов бюджетов </t>
  </si>
  <si>
    <t>99 0 00 0741 1</t>
  </si>
  <si>
    <t>08 4 00 0000 0</t>
  </si>
  <si>
    <t>99 0 00 2990 0</t>
  </si>
  <si>
    <t xml:space="preserve">Сельское хозяйство и рыболовство </t>
  </si>
  <si>
    <t>03 1 00 0000 0</t>
  </si>
  <si>
    <t>03 5 01 1320 0</t>
  </si>
  <si>
    <t>03 1 02 0000 0</t>
  </si>
  <si>
    <t>03 5 00 0000 0</t>
  </si>
  <si>
    <t>03 5 01 0000 0</t>
  </si>
  <si>
    <t>03 5 03 0000 0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</si>
  <si>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</si>
  <si>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08 Е 00 0000 0</t>
  </si>
  <si>
    <t>08 Е 01 0000 0</t>
  </si>
  <si>
    <t>Обеспечение хранения, учета, комплектования и использования документов архивного фонда и других архивных документов</t>
  </si>
  <si>
    <t>08 Е 01 4402 0</t>
  </si>
  <si>
    <t>Мероприятия по регулированию качества окружающей среды</t>
  </si>
  <si>
    <t>Д1 0 00 0000 0</t>
  </si>
  <si>
    <t>Таблица 1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</si>
  <si>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</si>
  <si>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Диспансеризация  муниципальных служащих</t>
  </si>
  <si>
    <t>Д1 0 00 0365 0</t>
  </si>
  <si>
    <t>09 1 01 0000 0</t>
  </si>
  <si>
    <t>09 1 01 7446 0</t>
  </si>
  <si>
    <t>99 0 00 8006 0</t>
  </si>
  <si>
    <t>11 0 01 1099 0</t>
  </si>
  <si>
    <t>06 1 00 0000 0</t>
  </si>
  <si>
    <t>06 1 01 0000 0</t>
  </si>
  <si>
    <t>Реализация программных  мероприятий</t>
  </si>
  <si>
    <t>Другие вопросы в области национальной безопасности и правоохранительной деятельности</t>
  </si>
  <si>
    <t>02 1 02 0000 0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</si>
  <si>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</si>
  <si>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09 1 00 0000 0</t>
  </si>
  <si>
    <t>06 1 01 2270 0</t>
  </si>
  <si>
    <t>Содержание муниципальных служащих, обеспечивающих деятельность общественных пунктов охраны порядка</t>
  </si>
  <si>
    <t>Подпрограмма "Реализация мероприятий по капитальному ремонту общего имущества  многоквартирных домов, включенные в состав Республиканской программы проведения капитального ремонта многоквартирных домов"</t>
  </si>
  <si>
    <t>Дополнительное образование детей</t>
  </si>
  <si>
    <t>07 0 00 0000 0</t>
  </si>
  <si>
    <t>07 2 00 0000 0</t>
  </si>
  <si>
    <t>07 2 01 0000 0</t>
  </si>
  <si>
    <t>05 0 00 0000 0</t>
  </si>
  <si>
    <t>05 0 01 0000 0</t>
  </si>
  <si>
    <t>05 0 01 4310 0</t>
  </si>
  <si>
    <t>07 2 01 2267 7</t>
  </si>
  <si>
    <t>02 1 02 4360 1</t>
  </si>
  <si>
    <t>02 3 03 4360 1</t>
  </si>
  <si>
    <t>02 1 03 S005 0</t>
  </si>
  <si>
    <t>02 2 02 S005 0</t>
  </si>
  <si>
    <t>02 3 01 S005 0</t>
  </si>
  <si>
    <t>02 2 09 S005 0</t>
  </si>
  <si>
    <t>99 0 00 S004 0</t>
  </si>
  <si>
    <t>22 0 01 1099 1</t>
  </si>
  <si>
    <t>99 0 00 9708 0</t>
  </si>
  <si>
    <t>Страхование муниципальных служащих</t>
  </si>
  <si>
    <t>Предоставление субсидий бюджетным, автономным учреждениям и иным некоммерческим организациям(за счет субсидии)</t>
  </si>
  <si>
    <t>Проведение мероприятий для детей и молодежи за счет местного бюджета</t>
  </si>
  <si>
    <t>Развитие дошкольных образовательных организаций за счет субсидии из РТ</t>
  </si>
  <si>
    <t>Развитие общеобразовательных организаций, включая школы - детские сады за счет местного бюджета</t>
  </si>
  <si>
    <t>Развитие общеобразовательных организаций, включая школы - детские сады  и общеобразовательных организаций, имеющих интернат за счет субсидии из РТ</t>
  </si>
  <si>
    <t>Проведение мероприятий для детей и молодежи за счет субсидии из РТ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</si>
  <si>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 за счет местного бюджета</t>
  </si>
  <si>
    <t>Развитие многопрофильных  организаций дополнительного образования и организаций дополнительного образования художественно-эстетической направленности, реализующих дополнительные общеобразовательные программы за счет субсидии из РТ</t>
  </si>
  <si>
    <t>06 1 01 1099 1</t>
  </si>
  <si>
    <t>99 0 00 9241 0</t>
  </si>
  <si>
    <t>Таблица2</t>
  </si>
  <si>
    <t>02 2 08 5303 1</t>
  </si>
  <si>
    <t>Софинансируемые 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</si>
  <si>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03 5 03 2311 0</t>
  </si>
  <si>
    <t>03 5 03 2312 0</t>
  </si>
  <si>
    <t>03 5 03 2313 0</t>
  </si>
  <si>
    <t>03 1 02 2551 0</t>
  </si>
  <si>
    <t>Реализация государственных полномочий РТ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</si>
  <si>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полномочий РТ в области информационно-методического обеспечения</t>
  </si>
  <si>
    <t>Реализация государственных полномочий РТ в области образования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</si>
  <si>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</si>
  <si>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Реализация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</si>
  <si>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</si>
  <si>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РТ по назначению и выплате вознаграждения, причитающегося опекунам или попечителям, исполняющим свои обязанности возмездно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</si>
  <si>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</si>
  <si>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Реализация государственных полномочий РТ в области опеки и попечительства</t>
  </si>
  <si>
    <t>Защита населения и территории от чрезвычайных ситуаций природного и техногенного характера, пожарная безопасность</t>
  </si>
  <si>
    <t>Реализация государственных полномочий РТ в сфере обеспечения равной доступности услуг общественного транспорта на территории РТ для отдельных категорий граждан</t>
  </si>
  <si>
    <t xml:space="preserve">Реализация государственных  полномочий РТ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</si>
  <si>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Реализация государственных полномочий РТ в области государственной молодежной политики</t>
  </si>
  <si>
    <t>Реализация государственных полномочий РТ по образованию и организации деятельности комиссий по делам несовершеннолетних и защите их прав</t>
  </si>
  <si>
    <t>Реализация государственных полномочий РТ по образованию и организации деятельности административных комиссий</t>
  </si>
  <si>
    <t>Реализация государственных полномочий РТ в области архивного дела</t>
  </si>
  <si>
    <t>Реализация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</si>
  <si>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Реализация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</si>
  <si>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</t>
  </si>
  <si>
    <t xml:space="preserve">Дотации на выравнивание бюджетной обеспеченности  поселений   за счет субсидии бюджету муниципального района в целях софинансирования расходных обязательств, возникающих при выполнении полномочий органов местного самоуправления муниципального района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             </t>
  </si>
  <si>
    <t>Обеспечение деятельности спортивных объектов</t>
  </si>
  <si>
    <t>37 0 00 0000 0</t>
  </si>
  <si>
    <t>37 2 00 0000 0</t>
  </si>
  <si>
    <t>37 2 01 0000 0</t>
  </si>
  <si>
    <t>37 2 01 4821 0</t>
  </si>
  <si>
    <t>Обеспечение деятельности спортивных школ</t>
  </si>
  <si>
    <t>37 2 01 4822 0</t>
  </si>
  <si>
    <t>37 1 00 0000 0</t>
  </si>
  <si>
    <t>37 1 01 0000 0</t>
  </si>
  <si>
    <t>37 1 01 1287 0</t>
  </si>
  <si>
    <t>Софинансируемые расходы по обеспечению организации отдыха детей в каникулярное время за счет средств субсидии из бюджета Республики Татарстан</t>
  </si>
  <si>
    <t>Софинансируемые расходы по обеспечению организации отдыха детей в каникулярное время за счет средств, предусмотренных в бюджетах муниципальных районов и городских округов</t>
  </si>
  <si>
    <t>38 0 00 0000 0</t>
  </si>
  <si>
    <t>38 1 00 0000 0</t>
  </si>
  <si>
    <t>38 1 01 0000 0</t>
  </si>
  <si>
    <t xml:space="preserve">38 1 01 S232 0  </t>
  </si>
  <si>
    <t>38 3 00 0000 0</t>
  </si>
  <si>
    <t>38 3 01 0000 0</t>
  </si>
  <si>
    <t>38 3 01 4319 0</t>
  </si>
  <si>
    <t>Реализация государственных полномочий РТ по государственной регистрации актов гражданского состояния за счет федерального бюджета</t>
  </si>
  <si>
    <t>Подпрограмма «Реализация мероприятий федерального проекта «Обеспечение устойчивого сокращения непригодного для проживания жилищного фонда»</t>
  </si>
  <si>
    <t>04 4 00 0000 0</t>
  </si>
  <si>
    <t>Федеральный проект «Обеспечение устойчивого сокращения непригодного для проживания жилищного фонда»</t>
  </si>
  <si>
    <t>04 4 F3 0000 0</t>
  </si>
  <si>
    <t>Обеспечение мероприятий Республиканской адресной программы по переселению граждан из аварийного жилищного фонда на 2019 –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</si>
  <si>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04 4 F3 6748 0</t>
  </si>
  <si>
    <t>Обеспечение мероприятий Республиканской адресной программы по переселению граждан из аварийного жилищного фонда на 2019 –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</si>
  <si>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04 4 F3 6748 3</t>
  </si>
  <si>
    <t>Капитальные вложения в объекты муниципальной собственности</t>
  </si>
  <si>
    <t>Обеспечение мероприятий Республиканской адресной программы по переселению граждан из аварийного жилищного фонда на 2019 –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</si>
  <si>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04 4 F3 6748 4</t>
  </si>
  <si>
    <t>Реализация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РФ на осуществление первичного воинского учета органами местного самоуправления поселений на территориях которых отсутствуют структурные подразделения военных коммисариатов</t>
  </si>
  <si>
    <t>Приложение №5</t>
  </si>
  <si>
    <t>ВСЕГО РАСХОДОВ(без условно-утвержденных расходов)</t>
  </si>
  <si>
    <t>Непрограммные направления деятельности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</si>
  <si>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</si>
  <si>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Модернизация системы дошкольного образования, проведение мероприятий в области образования</t>
  </si>
  <si>
    <t>Реализация дошкольного образования</t>
  </si>
  <si>
    <t>Реализация общего образования</t>
  </si>
  <si>
    <t>Модернизация системы  общего образования, проведение мероприятий в области образования</t>
  </si>
  <si>
    <t xml:space="preserve"> Организация предоставления дополнительного образования</t>
  </si>
  <si>
    <t>Модернизация системы дополнительного образования, проведение мероприятий в области образования</t>
  </si>
  <si>
    <t>Обеспечение питанием обучающихся в образовательных учреждениях</t>
  </si>
  <si>
    <t>Развитие системы мер социальной поддержки семей</t>
  </si>
  <si>
    <t>Создание благоприятных условий для устройства детей-сирот и детей, оставшихся без попечения родителей, на воспитание в семью</t>
  </si>
  <si>
    <t>Патриотическое воспитание, формирование здорового образа жизни детей и молодежи</t>
  </si>
  <si>
    <t>Совершенствование деятельности по профилактике правонарушений и преступлений</t>
  </si>
  <si>
    <t>Повышение эффективности управления в области гражданской обороны, предупреждения и ликвидации чрезвычайных ситуаций</t>
  </si>
  <si>
    <t>Комплексное развитие музеев</t>
  </si>
  <si>
    <t>Развитие системы библиотечного обслуживания</t>
  </si>
  <si>
    <t>Развитие клубных учреждений</t>
  </si>
  <si>
    <t>Проведение  прочих мероприятий в области культуры</t>
  </si>
  <si>
    <t>Реализация государственной политики в области архивного дела</t>
  </si>
  <si>
    <t>Обеспечение охраны окружающей среды</t>
  </si>
  <si>
    <t xml:space="preserve"> Сохранение и укрепление здоровья детей</t>
  </si>
  <si>
    <t>Обеспечение эффективного распоряжения и использования государственного имущества и земельных участков</t>
  </si>
  <si>
    <t xml:space="preserve">Обеспечение долгосрочной сбалансированности и устойчивости бюджетной системы </t>
  </si>
  <si>
    <t>Создание условий для сохранения, изучения и развития татарского, русского и других языков в Сабинском муниципальном районе</t>
  </si>
  <si>
    <t>Организация проведения мероприятий в области физической культуры и спорта</t>
  </si>
  <si>
    <t>Реализация государственной политики в области физической культуры и спорта Сабинском муниципальном районе</t>
  </si>
  <si>
    <t>Создание условий для организации отдыха детей и молодежи, их оздоровления, обеспечение их занятости и повышение оздоровительного эффекта</t>
  </si>
  <si>
    <t xml:space="preserve"> Развитие молодежной политики в Сабинском  муниципальном районе</t>
  </si>
  <si>
    <t>Организация своевременного проведения капитального ремонта общего имущества в многоквартирных домах</t>
  </si>
  <si>
    <t>Развитие сети автомобильных дорог общего пользования</t>
  </si>
  <si>
    <t>Организация предоставления дополнительного образования</t>
  </si>
  <si>
    <t>Комплексное развитие музеев»</t>
  </si>
  <si>
    <t>Сохранение и укрепление здоровья детей</t>
  </si>
  <si>
    <t>Создание условий для сохранения, изучения и развития татарского, русского и других языков в Сабинском муниципальном районе"</t>
  </si>
  <si>
    <t>Развитие молодежной политики в Сабинском  муниципальном районе</t>
  </si>
  <si>
    <t>06 2 00 0000 0</t>
  </si>
  <si>
    <t>06 2 01 0000 0</t>
  </si>
  <si>
    <t>06 2 01 0000 1</t>
  </si>
  <si>
    <t>Профилактика терроризма и экстремизма</t>
  </si>
  <si>
    <t>Реализация антикоррупционной политики в Сабинском муниципальном районе</t>
  </si>
  <si>
    <t>27 0 00 0000 0</t>
  </si>
  <si>
    <t>27 0 01 0000 0</t>
  </si>
  <si>
    <t>Транспорт</t>
  </si>
  <si>
    <t>99 0 00 S005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</si>
  <si>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за счет субсидии из РТ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</si>
  <si>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за счет местного бюджета</t>
  </si>
  <si>
    <t>Организация пассажирских перевозок по межмуниципальным маршрутам в пределах муниципального района</t>
  </si>
  <si>
    <t>99 0 00 0318 0</t>
  </si>
  <si>
    <t>14 0 00 0000 0</t>
  </si>
  <si>
    <t>Подпрограмма "Устойчивое развитие сельских территорий"</t>
  </si>
  <si>
    <t>Благоустройство</t>
  </si>
  <si>
    <t>Реализация мероприятий по благоустройству сельских территорий</t>
  </si>
  <si>
    <t>2025 год</t>
  </si>
  <si>
    <t>бюджета Сабинского муниципального района Республики Татарстан  на 2024 год</t>
  </si>
  <si>
    <t>к решению Совета Сабинского муниципального района "О бюджете Сабинского муниципального района Республики Татарстан на 2024 год и  на плановый период 2025 и 2026 годов "</t>
  </si>
  <si>
    <t>бюджета Сабинского муниципального района Республики Татарстан  на плановый период 2025 и 2026 годов</t>
  </si>
  <si>
    <t>2026 год</t>
  </si>
  <si>
    <t>Обеспечение мероприятий Республиканской адресной программы по переселению граждан из аварийного жилищного фонда на 2019 – 2026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</si>
  <si>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Обеспечение мероприятий Республиканской адресной программы по переселению граждан из аварийного жилищного фонда на 2019 – 2026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</si>
  <si>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Обеспечение мероприятий Республиканской адресной программы по переселению граждан из аварийного жилищного фонда на 2019 – 2026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</si>
  <si>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04 5 00 0000 0</t>
  </si>
  <si>
    <t>04 5 01 0000 0</t>
  </si>
  <si>
    <t>04 5 01 9601 0</t>
  </si>
  <si>
    <t>Спорт высших достижений</t>
  </si>
  <si>
    <t>38 1 01 2232 0</t>
  </si>
  <si>
    <t>Муниципальная программа «Развитие образования Сабинского муниципального района Республики Татарстан на 2024-2026 годы»</t>
  </si>
  <si>
    <t>Подпрограмма "Развитие дошкольного образования на 2024-2026 годы"</t>
  </si>
  <si>
    <t>Подпрограмма  "Развитие общего образования на 2024-2026 годы"</t>
  </si>
  <si>
    <t>Подпрограмма "Развитие дополнительного образования на 2024-2026 годы"</t>
  </si>
  <si>
    <t>Муниципальная программа адресной социальной защиты населения Сабинского муниципального района Республики Татарстан на 2024-2026 годы</t>
  </si>
  <si>
    <t>Подпрограмма  "Социальные выплаты на 2024-2026 годы"</t>
  </si>
  <si>
    <t>Подпрограмма "Улучшение социально-экономического положения семей на 2024-2026 годы"</t>
  </si>
  <si>
    <t>Муниципальная программа «Обеспечение качественным жильем и услугами жилищно-коммунального хозяйства населения Сабинского муниципального района Республики Татарстан на 2024-2026 годы»</t>
  </si>
  <si>
    <t>Муниципальная программа "Патриотическое воспитание детей и молодежи Сабинского муниципального района Республики Татарстан на 2024-2026 годы"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</si>
  <si>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2024-2026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</si>
  <si>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2024-2026 годы"</t>
  </si>
  <si>
    <t>Подпрограмма "Профилактика терроризма и экстремизма в Сабинском муниципальном районе Республики Татарстан на 2024-2026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</si>
  <si>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2024-2026 годы"</t>
  </si>
  <si>
    <t>Подпрограмма "Снижение рисков и смягчение последствий чрезвычайных ситуацийи природного и техногенного характера в  Сабинском  муниципальном районе Республики Татарстан на 2024-2026 годы"</t>
  </si>
  <si>
    <t>Муниципальная программа  «Развитие культуры Сабинского муниципального района Республики Татарстан на 2024-2026 годы»</t>
  </si>
  <si>
    <t>Подпрограмма "Развитие музейного дела на 2024-2026 годы"</t>
  </si>
  <si>
    <t>Подпрограмма  "Развитие библиотечного дела на 2024-2026 годы"</t>
  </si>
  <si>
    <t>Подпрограмма «Развитие культурно-досуговой деятельности  на 2024-2026 годы»</t>
  </si>
  <si>
    <t>Подпрограмма "Проведение мероприятий в области культуры на 2024-2026 годы"</t>
  </si>
  <si>
    <t>Подпрограмма "Развитие архивного дела на 2024-2026 годы"</t>
  </si>
  <si>
    <t>Муниципальная программа обеспечения экологической безопасности Сабинского муниципального района на 2024-2026 годы</t>
  </si>
  <si>
    <t>Подпрограмма "Регулирование качества окружающей среды  в Сабинском муниципальном районе Республики Татарстан на 2024-2026 годы"</t>
  </si>
  <si>
    <t>Муниципальная программа "Образование и здоровье школьников Сабинского муниципального района Республики Татарстан на 2024-2026 годы"</t>
  </si>
  <si>
    <t>Муниципальная программа "Комплексное развитие сельских территорий Сабинского муниципального района Республики Татарстан на 2024-2026 годы"</t>
  </si>
  <si>
    <t>Муниципальная программа «Управление муниципальным имуществом Сабинского муниципального района Республики Татарстан на 2024-2026 годы»</t>
  </si>
  <si>
    <t>Муниципальная программа «Управление муниципальными финансами Сабинского муниципального района Республики Татарстан на 2024 – 2026 годы»</t>
  </si>
  <si>
    <t>Муниципальная программа "Реализация антикоррупционной политики в Сабинском муниципальном районе Республики Татарстан на 2024-2026 годы"</t>
  </si>
  <si>
    <t>Муниципальная программа «Развитие физической культуры и спорта в Сабинском муниципальном районе Республики Татарстан на 2024-2026 годы»</t>
  </si>
  <si>
    <t>Подпрограмма «Проведение мероприятий в области физической культуры и спорта Сабинского муниципального района Республики Татарстан на 2024-2026  годы».</t>
  </si>
  <si>
    <t>Подпрограмма «Развитие физической культуры и спорта в Сабинском муниципальном районе Республики Татарстан на 2024-2026  годы».</t>
  </si>
  <si>
    <t>Муниципальная программа «Управление муниципальными финансами Сабинского муниципального района Республики Татарстан на 2024-2026 годы»</t>
  </si>
  <si>
    <t>Подпрограмма «Проведение мероприятий в области физической культуры и спорта Сабинского муниципального района Республики Татарстан на 2024-2026 годы».</t>
  </si>
  <si>
    <t>Подпрограмма «Развитие физической культуры и спорта в Сабинском муниципальном районе Республики Татарстан на 2024-2026 годы».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</si>
  <si>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2024-2026 годы</t>
  </si>
  <si>
    <t>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</si>
  <si>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02 2 09 2304 1</t>
  </si>
  <si>
    <t>Муниципальная программа «Развитие молодежной политики в Сабинском муниципальном районе Республики Татарстан на 2023-2030 годы»</t>
  </si>
  <si>
    <t>Подпрограмма «Развитие молодежной политики в Сабинском муниципальном районе на 2023-2030 годы».</t>
  </si>
  <si>
    <t>Подрограмма «Организация отдыха детей и молодежи, их оздоровления и занятости на 2023-2030  годы»</t>
  </si>
  <si>
    <t>Подрограмма «Организация отдыха детей и молодежи, их оздоровления и занятости на 2023-2030 годы»</t>
  </si>
  <si>
    <t>02 1 03 4200 0</t>
  </si>
  <si>
    <t>Развитие дошкольных образовательных организаций за счет местного бюджета</t>
  </si>
  <si>
    <t>02 2 09 4360 1</t>
  </si>
  <si>
    <t xml:space="preserve">Проведение мероприятий для детей и молодежи </t>
  </si>
  <si>
    <t>14 2 09 2536 1</t>
  </si>
  <si>
    <t>14 2 09 2536 2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</si>
  <si>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организацию мероприятий при осуществлении деятельности по обращению с животными без владельцев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</si>
  <si>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содержание сибиреязвенных скотомогильников и биотермических ям</t>
  </si>
  <si>
    <t>13 4 04 05370</t>
  </si>
  <si>
    <t>01 4 05 0211 0</t>
  </si>
  <si>
    <t>14 2 17 2536 1</t>
  </si>
  <si>
    <t>14 2 17 2536 2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</si>
  <si>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2024-2026 годы"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</si>
  <si>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2024 - 2026 годы"</t>
  </si>
  <si>
    <t>(тыс.рублей)</t>
  </si>
  <si>
    <t>14 2 09 L576 1</t>
  </si>
  <si>
    <t>14 2 00 0000 0</t>
  </si>
  <si>
    <t>14 2 09 0000 0</t>
  </si>
  <si>
    <t>14 2 10 L576 4</t>
  </si>
  <si>
    <t>14 2 10 0000 0</t>
  </si>
  <si>
    <t>Развитие жилищного строительства на сельских территориях и повышение уровня благоустройства домовладений</t>
  </si>
  <si>
    <t>Благоустройство сельских территорий</t>
  </si>
  <si>
    <t>Строительство (приобретение) жилья, предоставляемого по договору найма жилого помещения</t>
  </si>
  <si>
    <t>Подпрограмма «Построение и развитие аппаратно-программного комплекса «Безопасный город» в Сабинском районе Республики Татарстан на 2021-2025 годы»</t>
  </si>
  <si>
    <t>07 3 00 0000 0</t>
  </si>
  <si>
    <t>Построение и развитие аппаратно-программного комплекса «Безопасный город» в Сабинском районе Республики Татарстан</t>
  </si>
  <si>
    <t>07 3 01 0000 0</t>
  </si>
  <si>
    <t>Подготовка населения и организаций к действиям в чрезвычайной ситуации в мирное и военное время</t>
  </si>
  <si>
    <t>07 3 01 2292 0</t>
  </si>
  <si>
    <t>Гражданская оборона</t>
  </si>
  <si>
    <t>27 0 01 0204 3</t>
  </si>
  <si>
    <t>99 0 00 2524 0</t>
  </si>
  <si>
    <t>99 0 00 2526 0</t>
  </si>
  <si>
    <t>99 0 00 2527 0</t>
  </si>
  <si>
    <t>99 0 00 2534 0</t>
  </si>
  <si>
    <t>99 0 00 2535 0</t>
  </si>
  <si>
    <t>99 0 00 2540 0</t>
  </si>
  <si>
    <t>99 0 00 5120 0</t>
  </si>
  <si>
    <t>99 0 00 2539 0</t>
  </si>
  <si>
    <t xml:space="preserve">02 401 L304 1 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</si>
</sst>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distributed" wrapText="1"/>
    </xf>
    <xf numFmtId="0" fontId="7" fillId="0" borderId="0" xfId="0" applyFont="1" applyFill="1"/>
    <xf numFmtId="0" fontId="8" fillId="0" borderId="0" xfId="0" applyFont="1" applyFill="1" applyAlignment="1">
      <alignment horizontal="right" vertical="center"/>
    </xf>
    <xf numFmtId="164" fontId="1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distributed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distributed" wrapText="1"/>
    </xf>
    <xf numFmtId="0" fontId="6" fillId="0" borderId="1" xfId="0" applyFont="1" applyFill="1" applyBorder="1" applyAlignment="1">
      <alignment horizontal="left" vertical="distributed" wrapText="1"/>
    </xf>
    <xf numFmtId="0" fontId="6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justify" wrapText="1"/>
    </xf>
    <xf numFmtId="49" fontId="3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/>
    <xf numFmtId="164" fontId="1" fillId="0" borderId="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 wrapText="1"/>
    </xf>
    <xf numFmtId="0" fontId="1" fillId="0" borderId="1" xfId="0" applyFont="1" applyFill="1" applyBorder="1" applyAlignment="1">
      <alignment horizontal="justify"/>
    </xf>
    <xf numFmtId="0" fontId="1" fillId="0" borderId="0" xfId="0" applyNumberFormat="1" applyFont="1" applyFill="1" applyAlignment="1">
      <alignment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49" fontId="3" fillId="0" borderId="1" xfId="0" applyNumberFormat="1" applyFont="1" applyFill="1" applyBorder="1" applyAlignment="1">
      <alignment horizontal="left" wrapText="1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0" fontId="8" fillId="0" borderId="0" xfId="0" applyFont="1" applyFill="1" applyAlignment="1">
      <alignment horizontal="center" vertical="distributed" wrapText="1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6" fillId="0" borderId="0" xfId="0" applyFont="1" applyFill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0" xfId="0" applyFont="1" applyFill="1" applyAlignment="1">
      <alignment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Alignment="1">
      <alignment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left" vertical="distributed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distributed" wrapText="1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distributed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distributed" wrapText="1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distributed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6"/>
  <sheetViews>
    <sheetView tabSelected="1" topLeftCell="A503" zoomScale="69" zoomScaleNormal="69" workbookViewId="0">
      <selection activeCell="F99" sqref="F99"/>
    </sheetView>
  </sheetViews>
  <sheetFormatPr defaultRowHeight="18.75"/>
  <cols>
    <col min="1" max="1" width="57.28515625" style="4" customWidth="1"/>
    <col min="2" max="2" width="17.42578125" style="44" customWidth="1"/>
    <col min="3" max="3" width="9.140625" style="44"/>
    <col min="4" max="4" width="11.85546875" style="44" customWidth="1"/>
    <col min="5" max="5" width="9.140625" style="44"/>
    <col min="6" max="6" width="21.140625" style="45" customWidth="1"/>
    <col min="7" max="7" width="12.28515625" style="5" bestFit="1" customWidth="1"/>
    <col min="8" max="10" width="9.140625" style="5"/>
    <col min="11" max="11" width="13.85546875" style="5" bestFit="1" customWidth="1"/>
    <col min="12" max="16384" width="9.140625" style="5"/>
  </cols>
  <sheetData>
    <row r="1" spans="1:6">
      <c r="B1" s="78" t="s">
        <v>277</v>
      </c>
      <c r="C1" s="78"/>
      <c r="D1" s="78"/>
      <c r="E1" s="78"/>
      <c r="F1" s="79"/>
    </row>
    <row r="2" spans="1:6" ht="18.75" customHeight="1">
      <c r="B2" s="80" t="s">
        <v>333</v>
      </c>
      <c r="C2" s="80"/>
      <c r="D2" s="80"/>
      <c r="E2" s="80"/>
      <c r="F2" s="80"/>
    </row>
    <row r="3" spans="1:6">
      <c r="B3" s="81"/>
      <c r="C3" s="81"/>
      <c r="D3" s="81"/>
      <c r="E3" s="81"/>
      <c r="F3" s="81"/>
    </row>
    <row r="4" spans="1:6">
      <c r="B4" s="81"/>
      <c r="C4" s="81"/>
      <c r="D4" s="81"/>
      <c r="E4" s="81"/>
      <c r="F4" s="81"/>
    </row>
    <row r="5" spans="1:6">
      <c r="B5" s="81"/>
      <c r="C5" s="81"/>
      <c r="D5" s="81"/>
      <c r="E5" s="81"/>
      <c r="F5" s="81"/>
    </row>
    <row r="6" spans="1:6" ht="18.75" customHeight="1">
      <c r="B6" s="82"/>
      <c r="C6" s="82"/>
      <c r="D6" s="82"/>
      <c r="E6" s="82"/>
      <c r="F6" s="82"/>
    </row>
    <row r="7" spans="1:6" ht="18.75" customHeight="1">
      <c r="B7" s="46"/>
      <c r="C7" s="46"/>
      <c r="D7" s="46"/>
      <c r="E7" s="46"/>
      <c r="F7" s="46"/>
    </row>
    <row r="8" spans="1:6" ht="18.75" customHeight="1">
      <c r="B8" s="46"/>
      <c r="C8" s="46"/>
      <c r="D8" s="46"/>
      <c r="E8" s="46"/>
      <c r="F8" s="6" t="s">
        <v>172</v>
      </c>
    </row>
    <row r="9" spans="1:6" ht="18.75" customHeight="1">
      <c r="A9" s="77" t="s">
        <v>115</v>
      </c>
      <c r="B9" s="77"/>
      <c r="C9" s="77"/>
      <c r="D9" s="77"/>
      <c r="E9" s="77"/>
      <c r="F9" s="77"/>
    </row>
    <row r="10" spans="1:6" ht="18.75" customHeight="1">
      <c r="A10" s="77" t="s">
        <v>151</v>
      </c>
      <c r="B10" s="77"/>
      <c r="C10" s="77"/>
      <c r="D10" s="77"/>
      <c r="E10" s="77"/>
      <c r="F10" s="77"/>
    </row>
    <row r="11" spans="1:6" ht="18.75" customHeight="1">
      <c r="A11" s="77" t="s">
        <v>152</v>
      </c>
      <c r="B11" s="77"/>
      <c r="C11" s="77"/>
      <c r="D11" s="77"/>
      <c r="E11" s="77"/>
      <c r="F11" s="77"/>
    </row>
    <row r="12" spans="1:6" ht="18.75" customHeight="1">
      <c r="A12" s="77" t="s">
        <v>153</v>
      </c>
      <c r="B12" s="77"/>
      <c r="C12" s="77"/>
      <c r="D12" s="77"/>
      <c r="E12" s="77"/>
      <c r="F12" s="77"/>
    </row>
    <row r="13" spans="1:6" ht="18.75" customHeight="1">
      <c r="A13" s="77" t="s">
        <v>154</v>
      </c>
      <c r="B13" s="77"/>
      <c r="C13" s="77"/>
      <c r="D13" s="77"/>
      <c r="E13" s="77"/>
      <c r="F13" s="77"/>
    </row>
    <row r="14" spans="1:6" ht="18.75" customHeight="1">
      <c r="A14" s="77" t="s">
        <v>332</v>
      </c>
      <c r="B14" s="77"/>
      <c r="C14" s="77"/>
      <c r="D14" s="77"/>
      <c r="E14" s="77"/>
      <c r="F14" s="77"/>
    </row>
    <row r="15" spans="1:6" ht="18.75" customHeight="1">
      <c r="A15" s="43"/>
      <c r="B15" s="43"/>
      <c r="C15" s="43"/>
      <c r="D15" s="43"/>
      <c r="E15" s="43"/>
      <c r="F15" s="43"/>
    </row>
    <row r="16" spans="1:6" ht="18.75" customHeight="1">
      <c r="A16" s="43"/>
      <c r="B16" s="43"/>
      <c r="C16" s="43"/>
      <c r="D16" s="43"/>
      <c r="E16" s="43"/>
      <c r="F16" s="7" t="s">
        <v>398</v>
      </c>
    </row>
    <row r="17" spans="1:11">
      <c r="A17" s="8" t="s">
        <v>0</v>
      </c>
      <c r="B17" s="8" t="s">
        <v>2</v>
      </c>
      <c r="C17" s="8" t="s">
        <v>3</v>
      </c>
      <c r="D17" s="8" t="s">
        <v>114</v>
      </c>
      <c r="E17" s="8" t="s">
        <v>1</v>
      </c>
      <c r="F17" s="47" t="s">
        <v>4</v>
      </c>
    </row>
    <row r="18" spans="1:11" ht="206.25">
      <c r="A18" s="22" t="s">
        <v>225</v>
      </c>
      <c r="B18" s="18" t="s">
        <v>393</v>
      </c>
      <c r="C18" s="10"/>
      <c r="D18" s="10"/>
      <c r="E18" s="10"/>
      <c r="F18" s="11">
        <f>F19</f>
        <v>570.70000000000005</v>
      </c>
    </row>
    <row r="19" spans="1:11" ht="37.5">
      <c r="A19" s="9" t="s">
        <v>12</v>
      </c>
      <c r="B19" s="18" t="s">
        <v>393</v>
      </c>
      <c r="C19" s="10">
        <v>200</v>
      </c>
      <c r="D19" s="10"/>
      <c r="E19" s="10"/>
      <c r="F19" s="11">
        <f>F20</f>
        <v>570.70000000000005</v>
      </c>
    </row>
    <row r="20" spans="1:11">
      <c r="A20" s="9" t="s">
        <v>116</v>
      </c>
      <c r="B20" s="18" t="s">
        <v>393</v>
      </c>
      <c r="C20" s="12">
        <v>200</v>
      </c>
      <c r="D20" s="12" t="s">
        <v>29</v>
      </c>
      <c r="E20" s="12"/>
      <c r="F20" s="11">
        <f>F21</f>
        <v>570.70000000000005</v>
      </c>
    </row>
    <row r="21" spans="1:11">
      <c r="A21" s="9" t="s">
        <v>117</v>
      </c>
      <c r="B21" s="18" t="s">
        <v>393</v>
      </c>
      <c r="C21" s="12" t="s">
        <v>13</v>
      </c>
      <c r="D21" s="12" t="s">
        <v>29</v>
      </c>
      <c r="E21" s="12" t="s">
        <v>30</v>
      </c>
      <c r="F21" s="15">
        <v>570.70000000000005</v>
      </c>
    </row>
    <row r="22" spans="1:11" ht="75">
      <c r="A22" s="9" t="s">
        <v>344</v>
      </c>
      <c r="B22" s="10" t="s">
        <v>89</v>
      </c>
      <c r="C22" s="10"/>
      <c r="D22" s="10"/>
      <c r="E22" s="10"/>
      <c r="F22" s="11">
        <f>F23+F43+F88+F110</f>
        <v>1090984.5880000002</v>
      </c>
    </row>
    <row r="23" spans="1:11" ht="37.5">
      <c r="A23" s="9" t="s">
        <v>345</v>
      </c>
      <c r="B23" s="10" t="s">
        <v>90</v>
      </c>
      <c r="C23" s="10" t="s">
        <v>6</v>
      </c>
      <c r="D23" s="10"/>
      <c r="E23" s="10"/>
      <c r="F23" s="11">
        <f>F28+F33+F42+F35</f>
        <v>342145.288</v>
      </c>
      <c r="K23" s="26"/>
    </row>
    <row r="24" spans="1:11" ht="93.75">
      <c r="A24" s="9" t="s">
        <v>280</v>
      </c>
      <c r="B24" s="10" t="s">
        <v>91</v>
      </c>
      <c r="C24" s="10"/>
      <c r="D24" s="10"/>
      <c r="E24" s="10"/>
      <c r="F24" s="11">
        <f>F25</f>
        <v>106030.8</v>
      </c>
    </row>
    <row r="25" spans="1:11" ht="112.5">
      <c r="A25" s="9" t="s">
        <v>26</v>
      </c>
      <c r="B25" s="10" t="s">
        <v>99</v>
      </c>
      <c r="C25" s="10" t="s">
        <v>6</v>
      </c>
      <c r="D25" s="10"/>
      <c r="E25" s="10"/>
      <c r="F25" s="11">
        <f>F26</f>
        <v>106030.8</v>
      </c>
    </row>
    <row r="26" spans="1:11" ht="56.25">
      <c r="A26" s="9" t="s">
        <v>24</v>
      </c>
      <c r="B26" s="10" t="s">
        <v>99</v>
      </c>
      <c r="C26" s="10" t="s">
        <v>25</v>
      </c>
      <c r="D26" s="10"/>
      <c r="E26" s="10"/>
      <c r="F26" s="11">
        <f>F27</f>
        <v>106030.8</v>
      </c>
    </row>
    <row r="27" spans="1:11">
      <c r="A27" s="9" t="s">
        <v>118</v>
      </c>
      <c r="B27" s="10" t="s">
        <v>99</v>
      </c>
      <c r="C27" s="10">
        <v>600</v>
      </c>
      <c r="D27" s="12" t="s">
        <v>30</v>
      </c>
      <c r="E27" s="12"/>
      <c r="F27" s="11">
        <f>F28</f>
        <v>106030.8</v>
      </c>
    </row>
    <row r="28" spans="1:11">
      <c r="A28" s="9" t="s">
        <v>119</v>
      </c>
      <c r="B28" s="10" t="s">
        <v>99</v>
      </c>
      <c r="C28" s="10">
        <v>600</v>
      </c>
      <c r="D28" s="12" t="s">
        <v>30</v>
      </c>
      <c r="E28" s="12" t="s">
        <v>5</v>
      </c>
      <c r="F28" s="15">
        <v>106030.8</v>
      </c>
    </row>
    <row r="29" spans="1:11" ht="56.25">
      <c r="A29" s="9" t="s">
        <v>281</v>
      </c>
      <c r="B29" s="10" t="s">
        <v>184</v>
      </c>
      <c r="C29" s="10"/>
      <c r="D29" s="10"/>
      <c r="E29" s="10"/>
      <c r="F29" s="11">
        <f>F30</f>
        <v>50</v>
      </c>
    </row>
    <row r="30" spans="1:11" ht="37.5">
      <c r="A30" s="9" t="s">
        <v>209</v>
      </c>
      <c r="B30" s="10" t="s">
        <v>198</v>
      </c>
      <c r="C30" s="10"/>
      <c r="D30" s="10"/>
      <c r="E30" s="10"/>
      <c r="F30" s="11">
        <f>F31</f>
        <v>50</v>
      </c>
    </row>
    <row r="31" spans="1:11" ht="37.5">
      <c r="A31" s="9" t="s">
        <v>12</v>
      </c>
      <c r="B31" s="10" t="s">
        <v>198</v>
      </c>
      <c r="C31" s="10">
        <v>200</v>
      </c>
      <c r="D31" s="10"/>
      <c r="E31" s="10"/>
      <c r="F31" s="11">
        <f>F32</f>
        <v>50</v>
      </c>
    </row>
    <row r="32" spans="1:11">
      <c r="A32" s="9" t="s">
        <v>118</v>
      </c>
      <c r="B32" s="10" t="s">
        <v>198</v>
      </c>
      <c r="C32" s="10">
        <v>200</v>
      </c>
      <c r="D32" s="10" t="s">
        <v>30</v>
      </c>
      <c r="E32" s="12"/>
      <c r="F32" s="11">
        <f>F33</f>
        <v>50</v>
      </c>
    </row>
    <row r="33" spans="1:6">
      <c r="A33" s="9" t="s">
        <v>120</v>
      </c>
      <c r="B33" s="10" t="s">
        <v>198</v>
      </c>
      <c r="C33" s="10">
        <v>200</v>
      </c>
      <c r="D33" s="10" t="s">
        <v>30</v>
      </c>
      <c r="E33" s="10" t="s">
        <v>29</v>
      </c>
      <c r="F33" s="11">
        <v>50</v>
      </c>
    </row>
    <row r="34" spans="1:6">
      <c r="A34" s="9" t="s">
        <v>282</v>
      </c>
      <c r="B34" s="10" t="s">
        <v>92</v>
      </c>
      <c r="C34" s="10"/>
      <c r="D34" s="10"/>
      <c r="E34" s="10"/>
      <c r="F34" s="11">
        <f>F39+F35</f>
        <v>236064.48800000001</v>
      </c>
    </row>
    <row r="35" spans="1:6" ht="37.5">
      <c r="A35" s="9" t="s">
        <v>385</v>
      </c>
      <c r="B35" s="1" t="s">
        <v>384</v>
      </c>
      <c r="C35" s="10"/>
      <c r="D35" s="10"/>
      <c r="E35" s="10"/>
      <c r="F35" s="11">
        <f>F36</f>
        <v>20011.488000000001</v>
      </c>
    </row>
    <row r="36" spans="1:6" ht="56.25">
      <c r="A36" s="9" t="s">
        <v>24</v>
      </c>
      <c r="B36" s="1" t="s">
        <v>384</v>
      </c>
      <c r="C36" s="10">
        <v>600</v>
      </c>
      <c r="D36" s="10"/>
      <c r="E36" s="10"/>
      <c r="F36" s="11">
        <f>F37</f>
        <v>20011.488000000001</v>
      </c>
    </row>
    <row r="37" spans="1:6">
      <c r="A37" s="9" t="s">
        <v>118</v>
      </c>
      <c r="B37" s="1" t="s">
        <v>384</v>
      </c>
      <c r="C37" s="10">
        <v>600</v>
      </c>
      <c r="D37" s="12" t="s">
        <v>30</v>
      </c>
      <c r="E37" s="12"/>
      <c r="F37" s="11">
        <f>F38</f>
        <v>20011.488000000001</v>
      </c>
    </row>
    <row r="38" spans="1:6">
      <c r="A38" s="9" t="s">
        <v>119</v>
      </c>
      <c r="B38" s="1" t="s">
        <v>384</v>
      </c>
      <c r="C38" s="10">
        <v>600</v>
      </c>
      <c r="D38" s="12" t="s">
        <v>30</v>
      </c>
      <c r="E38" s="12" t="s">
        <v>5</v>
      </c>
      <c r="F38" s="11">
        <v>20011.488000000001</v>
      </c>
    </row>
    <row r="39" spans="1:6" ht="37.5">
      <c r="A39" s="9" t="s">
        <v>210</v>
      </c>
      <c r="B39" s="10" t="s">
        <v>200</v>
      </c>
      <c r="C39" s="10"/>
      <c r="D39" s="10"/>
      <c r="E39" s="10"/>
      <c r="F39" s="11">
        <f>F40</f>
        <v>216053</v>
      </c>
    </row>
    <row r="40" spans="1:6" ht="56.25">
      <c r="A40" s="9" t="s">
        <v>24</v>
      </c>
      <c r="B40" s="10" t="s">
        <v>200</v>
      </c>
      <c r="C40" s="10">
        <v>600</v>
      </c>
      <c r="D40" s="10"/>
      <c r="E40" s="10"/>
      <c r="F40" s="11">
        <f>F41</f>
        <v>216053</v>
      </c>
    </row>
    <row r="41" spans="1:6">
      <c r="A41" s="9" t="s">
        <v>118</v>
      </c>
      <c r="B41" s="10" t="s">
        <v>200</v>
      </c>
      <c r="C41" s="10">
        <v>600</v>
      </c>
      <c r="D41" s="10" t="s">
        <v>30</v>
      </c>
      <c r="E41" s="12"/>
      <c r="F41" s="11">
        <f>F42</f>
        <v>216053</v>
      </c>
    </row>
    <row r="42" spans="1:6">
      <c r="A42" s="9" t="s">
        <v>119</v>
      </c>
      <c r="B42" s="10" t="s">
        <v>200</v>
      </c>
      <c r="C42" s="10">
        <v>600</v>
      </c>
      <c r="D42" s="10" t="s">
        <v>30</v>
      </c>
      <c r="E42" s="12" t="s">
        <v>5</v>
      </c>
      <c r="F42" s="15">
        <v>216053</v>
      </c>
    </row>
    <row r="43" spans="1:6" ht="37.5">
      <c r="A43" s="9" t="s">
        <v>346</v>
      </c>
      <c r="B43" s="10" t="s">
        <v>93</v>
      </c>
      <c r="C43" s="10"/>
      <c r="D43" s="10"/>
      <c r="E43" s="10"/>
      <c r="F43" s="11">
        <f>F44+F53+F76</f>
        <v>680306.25400000007</v>
      </c>
    </row>
    <row r="44" spans="1:6">
      <c r="A44" s="9" t="s">
        <v>283</v>
      </c>
      <c r="B44" s="10" t="s">
        <v>94</v>
      </c>
      <c r="C44" s="10"/>
      <c r="D44" s="10"/>
      <c r="E44" s="10"/>
      <c r="F44" s="11">
        <f>F45+F49</f>
        <v>415378.75400000002</v>
      </c>
    </row>
    <row r="45" spans="1:6" ht="56.25">
      <c r="A45" s="9" t="s">
        <v>211</v>
      </c>
      <c r="B45" s="10" t="s">
        <v>95</v>
      </c>
      <c r="C45" s="10"/>
      <c r="D45" s="10"/>
      <c r="E45" s="10"/>
      <c r="F45" s="15">
        <f>F46</f>
        <v>70000</v>
      </c>
    </row>
    <row r="46" spans="1:6" ht="56.25">
      <c r="A46" s="9" t="s">
        <v>24</v>
      </c>
      <c r="B46" s="10" t="s">
        <v>95</v>
      </c>
      <c r="C46" s="10">
        <v>600</v>
      </c>
      <c r="D46" s="10"/>
      <c r="E46" s="10"/>
      <c r="F46" s="15">
        <f>F47</f>
        <v>70000</v>
      </c>
    </row>
    <row r="47" spans="1:6">
      <c r="A47" s="9" t="s">
        <v>118</v>
      </c>
      <c r="B47" s="10" t="s">
        <v>95</v>
      </c>
      <c r="C47" s="10">
        <v>600</v>
      </c>
      <c r="D47" s="10" t="s">
        <v>30</v>
      </c>
      <c r="E47" s="12"/>
      <c r="F47" s="15">
        <f>F48</f>
        <v>70000</v>
      </c>
    </row>
    <row r="48" spans="1:6">
      <c r="A48" s="9" t="s">
        <v>121</v>
      </c>
      <c r="B48" s="10" t="s">
        <v>95</v>
      </c>
      <c r="C48" s="10">
        <v>600</v>
      </c>
      <c r="D48" s="10" t="s">
        <v>30</v>
      </c>
      <c r="E48" s="10" t="s">
        <v>7</v>
      </c>
      <c r="F48" s="15">
        <v>70000</v>
      </c>
    </row>
    <row r="49" spans="1:6" ht="75">
      <c r="A49" s="48" t="s">
        <v>212</v>
      </c>
      <c r="B49" s="28" t="s">
        <v>201</v>
      </c>
      <c r="C49" s="10"/>
      <c r="D49" s="10"/>
      <c r="E49" s="10"/>
      <c r="F49" s="15">
        <f>F50</f>
        <v>345378.75400000002</v>
      </c>
    </row>
    <row r="50" spans="1:6" ht="75">
      <c r="A50" s="9" t="s">
        <v>208</v>
      </c>
      <c r="B50" s="28" t="s">
        <v>201</v>
      </c>
      <c r="C50" s="10">
        <v>600</v>
      </c>
      <c r="D50" s="10"/>
      <c r="E50" s="10"/>
      <c r="F50" s="11">
        <f>F51</f>
        <v>345378.75400000002</v>
      </c>
    </row>
    <row r="51" spans="1:6">
      <c r="A51" s="9" t="s">
        <v>118</v>
      </c>
      <c r="B51" s="28" t="s">
        <v>201</v>
      </c>
      <c r="C51" s="10">
        <v>600</v>
      </c>
      <c r="D51" s="10" t="s">
        <v>30</v>
      </c>
      <c r="E51" s="12"/>
      <c r="F51" s="11">
        <f>F52</f>
        <v>345378.75400000002</v>
      </c>
    </row>
    <row r="52" spans="1:6">
      <c r="A52" s="9" t="s">
        <v>121</v>
      </c>
      <c r="B52" s="10" t="s">
        <v>201</v>
      </c>
      <c r="C52" s="10">
        <v>600</v>
      </c>
      <c r="D52" s="10" t="s">
        <v>30</v>
      </c>
      <c r="E52" s="10" t="s">
        <v>7</v>
      </c>
      <c r="F52" s="15">
        <f>346938.2-439.761-819.043-300.642</f>
        <v>345378.75400000002</v>
      </c>
    </row>
    <row r="53" spans="1:6" ht="168.75">
      <c r="A53" s="9" t="s">
        <v>27</v>
      </c>
      <c r="B53" s="10" t="s">
        <v>97</v>
      </c>
      <c r="C53" s="10"/>
      <c r="D53" s="10"/>
      <c r="E53" s="10"/>
      <c r="F53" s="11">
        <f>F54+F58+F65+F72</f>
        <v>260733.59999999998</v>
      </c>
    </row>
    <row r="54" spans="1:6" ht="168.75">
      <c r="A54" s="9" t="s">
        <v>27</v>
      </c>
      <c r="B54" s="10" t="s">
        <v>98</v>
      </c>
      <c r="C54" s="10" t="s">
        <v>6</v>
      </c>
      <c r="D54" s="10"/>
      <c r="E54" s="10"/>
      <c r="F54" s="11">
        <f>F55</f>
        <v>228707.9</v>
      </c>
    </row>
    <row r="55" spans="1:6" ht="56.25">
      <c r="A55" s="9" t="s">
        <v>24</v>
      </c>
      <c r="B55" s="10" t="s">
        <v>98</v>
      </c>
      <c r="C55" s="10" t="s">
        <v>25</v>
      </c>
      <c r="D55" s="10"/>
      <c r="E55" s="10"/>
      <c r="F55" s="11">
        <f>F56</f>
        <v>228707.9</v>
      </c>
    </row>
    <row r="56" spans="1:6">
      <c r="A56" s="9" t="s">
        <v>118</v>
      </c>
      <c r="B56" s="10" t="s">
        <v>98</v>
      </c>
      <c r="C56" s="10" t="s">
        <v>25</v>
      </c>
      <c r="D56" s="10" t="s">
        <v>30</v>
      </c>
      <c r="E56" s="12"/>
      <c r="F56" s="11">
        <f>F57</f>
        <v>228707.9</v>
      </c>
    </row>
    <row r="57" spans="1:6">
      <c r="A57" s="9" t="s">
        <v>121</v>
      </c>
      <c r="B57" s="10" t="s">
        <v>98</v>
      </c>
      <c r="C57" s="10" t="s">
        <v>25</v>
      </c>
      <c r="D57" s="10" t="s">
        <v>30</v>
      </c>
      <c r="E57" s="10" t="s">
        <v>7</v>
      </c>
      <c r="F57" s="29">
        <v>228707.9</v>
      </c>
    </row>
    <row r="58" spans="1:6" ht="56.25">
      <c r="A58" s="2" t="s">
        <v>226</v>
      </c>
      <c r="B58" s="10" t="s">
        <v>106</v>
      </c>
      <c r="C58" s="10"/>
      <c r="D58" s="10"/>
      <c r="E58" s="10"/>
      <c r="F58" s="11">
        <f>F59+F62</f>
        <v>8300.6</v>
      </c>
    </row>
    <row r="59" spans="1:6" ht="112.5">
      <c r="A59" s="9" t="s">
        <v>8</v>
      </c>
      <c r="B59" s="10" t="s">
        <v>106</v>
      </c>
      <c r="C59" s="10">
        <v>100</v>
      </c>
      <c r="D59" s="10"/>
      <c r="E59" s="10"/>
      <c r="F59" s="11">
        <f>F60</f>
        <v>7863.8370000000004</v>
      </c>
    </row>
    <row r="60" spans="1:6">
      <c r="A60" s="9" t="s">
        <v>118</v>
      </c>
      <c r="B60" s="10" t="s">
        <v>106</v>
      </c>
      <c r="C60" s="12" t="s">
        <v>9</v>
      </c>
      <c r="D60" s="12" t="s">
        <v>30</v>
      </c>
      <c r="E60" s="12"/>
      <c r="F60" s="11">
        <f>F61</f>
        <v>7863.8370000000004</v>
      </c>
    </row>
    <row r="61" spans="1:6">
      <c r="A61" s="9" t="s">
        <v>120</v>
      </c>
      <c r="B61" s="10" t="s">
        <v>106</v>
      </c>
      <c r="C61" s="12" t="s">
        <v>9</v>
      </c>
      <c r="D61" s="12" t="s">
        <v>30</v>
      </c>
      <c r="E61" s="12" t="s">
        <v>29</v>
      </c>
      <c r="F61" s="15">
        <v>7863.8370000000004</v>
      </c>
    </row>
    <row r="62" spans="1:6" ht="37.5">
      <c r="A62" s="9" t="s">
        <v>12</v>
      </c>
      <c r="B62" s="10" t="s">
        <v>106</v>
      </c>
      <c r="C62" s="10">
        <v>200</v>
      </c>
      <c r="D62" s="10"/>
      <c r="E62" s="10"/>
      <c r="F62" s="11">
        <f>F63</f>
        <v>436.76299999999998</v>
      </c>
    </row>
    <row r="63" spans="1:6">
      <c r="A63" s="9" t="s">
        <v>118</v>
      </c>
      <c r="B63" s="10" t="s">
        <v>106</v>
      </c>
      <c r="C63" s="10">
        <v>200</v>
      </c>
      <c r="D63" s="12" t="s">
        <v>30</v>
      </c>
      <c r="E63" s="12"/>
      <c r="F63" s="11">
        <f>F64</f>
        <v>436.76299999999998</v>
      </c>
    </row>
    <row r="64" spans="1:6">
      <c r="A64" s="9" t="s">
        <v>120</v>
      </c>
      <c r="B64" s="10" t="s">
        <v>106</v>
      </c>
      <c r="C64" s="10">
        <v>200</v>
      </c>
      <c r="D64" s="10" t="s">
        <v>30</v>
      </c>
      <c r="E64" s="10" t="s">
        <v>29</v>
      </c>
      <c r="F64" s="15">
        <v>436.76299999999998</v>
      </c>
    </row>
    <row r="65" spans="1:6" ht="37.5">
      <c r="A65" s="2" t="s">
        <v>227</v>
      </c>
      <c r="B65" s="10" t="s">
        <v>47</v>
      </c>
      <c r="C65" s="10" t="s">
        <v>6</v>
      </c>
      <c r="D65" s="10"/>
      <c r="E65" s="10"/>
      <c r="F65" s="11">
        <f>F66+F69</f>
        <v>445.29999999999995</v>
      </c>
    </row>
    <row r="66" spans="1:6" ht="112.5">
      <c r="A66" s="9" t="s">
        <v>8</v>
      </c>
      <c r="B66" s="10" t="s">
        <v>47</v>
      </c>
      <c r="C66" s="10" t="s">
        <v>9</v>
      </c>
      <c r="D66" s="10"/>
      <c r="E66" s="10"/>
      <c r="F66" s="11">
        <f>F67</f>
        <v>435.4</v>
      </c>
    </row>
    <row r="67" spans="1:6">
      <c r="A67" s="9" t="s">
        <v>150</v>
      </c>
      <c r="B67" s="10" t="s">
        <v>47</v>
      </c>
      <c r="C67" s="10">
        <v>100</v>
      </c>
      <c r="D67" s="12" t="s">
        <v>5</v>
      </c>
      <c r="E67" s="12"/>
      <c r="F67" s="11">
        <f>F68</f>
        <v>435.4</v>
      </c>
    </row>
    <row r="68" spans="1:6" ht="93.75">
      <c r="A68" s="9" t="s">
        <v>122</v>
      </c>
      <c r="B68" s="10" t="s">
        <v>47</v>
      </c>
      <c r="C68" s="10">
        <v>100</v>
      </c>
      <c r="D68" s="12" t="s">
        <v>5</v>
      </c>
      <c r="E68" s="12" t="s">
        <v>16</v>
      </c>
      <c r="F68" s="15">
        <v>435.4</v>
      </c>
    </row>
    <row r="69" spans="1:6" ht="37.5">
      <c r="A69" s="9" t="s">
        <v>12</v>
      </c>
      <c r="B69" s="10" t="s">
        <v>47</v>
      </c>
      <c r="C69" s="10" t="s">
        <v>13</v>
      </c>
      <c r="D69" s="10"/>
      <c r="E69" s="10"/>
      <c r="F69" s="11">
        <f>F70</f>
        <v>9.9</v>
      </c>
    </row>
    <row r="70" spans="1:6">
      <c r="A70" s="9" t="s">
        <v>150</v>
      </c>
      <c r="B70" s="10" t="s">
        <v>47</v>
      </c>
      <c r="C70" s="10" t="s">
        <v>13</v>
      </c>
      <c r="D70" s="12" t="s">
        <v>5</v>
      </c>
      <c r="E70" s="12"/>
      <c r="F70" s="11">
        <f>F71</f>
        <v>9.9</v>
      </c>
    </row>
    <row r="71" spans="1:6" ht="69.75" customHeight="1">
      <c r="A71" s="9" t="s">
        <v>122</v>
      </c>
      <c r="B71" s="10" t="s">
        <v>47</v>
      </c>
      <c r="C71" s="10" t="s">
        <v>13</v>
      </c>
      <c r="D71" s="10" t="s">
        <v>5</v>
      </c>
      <c r="E71" s="10" t="s">
        <v>16</v>
      </c>
      <c r="F71" s="15">
        <v>9.9</v>
      </c>
    </row>
    <row r="72" spans="1:6" ht="243.75">
      <c r="A72" s="49" t="s">
        <v>228</v>
      </c>
      <c r="B72" s="14" t="s">
        <v>219</v>
      </c>
      <c r="C72" s="10"/>
      <c r="D72" s="10"/>
      <c r="E72" s="10"/>
      <c r="F72" s="15">
        <f>F73</f>
        <v>23279.8</v>
      </c>
    </row>
    <row r="73" spans="1:6" ht="56.25">
      <c r="A73" s="9" t="s">
        <v>24</v>
      </c>
      <c r="B73" s="14" t="s">
        <v>219</v>
      </c>
      <c r="C73" s="10">
        <v>600</v>
      </c>
      <c r="D73" s="10"/>
      <c r="E73" s="10"/>
      <c r="F73" s="15">
        <f>F74</f>
        <v>23279.8</v>
      </c>
    </row>
    <row r="74" spans="1:6">
      <c r="A74" s="9" t="s">
        <v>118</v>
      </c>
      <c r="B74" s="14" t="s">
        <v>219</v>
      </c>
      <c r="C74" s="10">
        <v>600</v>
      </c>
      <c r="D74" s="12" t="s">
        <v>30</v>
      </c>
      <c r="E74" s="12"/>
      <c r="F74" s="15">
        <f>F75</f>
        <v>23279.8</v>
      </c>
    </row>
    <row r="75" spans="1:6">
      <c r="A75" s="9" t="s">
        <v>121</v>
      </c>
      <c r="B75" s="14" t="s">
        <v>219</v>
      </c>
      <c r="C75" s="10">
        <v>600</v>
      </c>
      <c r="D75" s="12" t="s">
        <v>30</v>
      </c>
      <c r="E75" s="12" t="s">
        <v>7</v>
      </c>
      <c r="F75" s="29">
        <v>23279.8</v>
      </c>
    </row>
    <row r="76" spans="1:6" ht="56.25">
      <c r="A76" s="9" t="s">
        <v>284</v>
      </c>
      <c r="B76" s="10" t="s">
        <v>100</v>
      </c>
      <c r="C76" s="10"/>
      <c r="D76" s="10"/>
      <c r="E76" s="10"/>
      <c r="F76" s="11">
        <f>F77+F84</f>
        <v>4193.8999999999996</v>
      </c>
    </row>
    <row r="77" spans="1:6" ht="37.5">
      <c r="A77" s="9" t="s">
        <v>387</v>
      </c>
      <c r="B77" s="10" t="s">
        <v>386</v>
      </c>
      <c r="C77" s="10"/>
      <c r="D77" s="10"/>
      <c r="E77" s="10"/>
      <c r="F77" s="11">
        <f>F78+F81</f>
        <v>3150</v>
      </c>
    </row>
    <row r="78" spans="1:6" ht="37.5">
      <c r="A78" s="9" t="s">
        <v>12</v>
      </c>
      <c r="B78" s="10" t="s">
        <v>386</v>
      </c>
      <c r="C78" s="10">
        <v>200</v>
      </c>
      <c r="D78" s="10"/>
      <c r="E78" s="10"/>
      <c r="F78" s="11">
        <f>F79</f>
        <v>2150</v>
      </c>
    </row>
    <row r="79" spans="1:6">
      <c r="A79" s="9" t="s">
        <v>118</v>
      </c>
      <c r="B79" s="10" t="s">
        <v>386</v>
      </c>
      <c r="C79" s="10">
        <v>200</v>
      </c>
      <c r="D79" s="10" t="s">
        <v>30</v>
      </c>
      <c r="E79" s="12"/>
      <c r="F79" s="11">
        <f>F80</f>
        <v>2150</v>
      </c>
    </row>
    <row r="80" spans="1:6">
      <c r="A80" s="9" t="s">
        <v>120</v>
      </c>
      <c r="B80" s="10" t="s">
        <v>386</v>
      </c>
      <c r="C80" s="10">
        <v>200</v>
      </c>
      <c r="D80" s="10" t="s">
        <v>30</v>
      </c>
      <c r="E80" s="10" t="s">
        <v>29</v>
      </c>
      <c r="F80" s="15">
        <v>2150</v>
      </c>
    </row>
    <row r="81" spans="1:6" ht="37.5">
      <c r="A81" s="13" t="s">
        <v>38</v>
      </c>
      <c r="B81" s="10" t="s">
        <v>386</v>
      </c>
      <c r="C81" s="10">
        <v>300</v>
      </c>
      <c r="D81" s="10"/>
      <c r="E81" s="10"/>
      <c r="F81" s="15">
        <f>F82</f>
        <v>1000</v>
      </c>
    </row>
    <row r="82" spans="1:6">
      <c r="A82" s="9" t="s">
        <v>118</v>
      </c>
      <c r="B82" s="10" t="s">
        <v>386</v>
      </c>
      <c r="C82" s="10">
        <v>300</v>
      </c>
      <c r="D82" s="10" t="s">
        <v>30</v>
      </c>
      <c r="E82" s="12"/>
      <c r="F82" s="15">
        <f>F83</f>
        <v>1000</v>
      </c>
    </row>
    <row r="83" spans="1:6">
      <c r="A83" s="9" t="s">
        <v>120</v>
      </c>
      <c r="B83" s="10" t="s">
        <v>386</v>
      </c>
      <c r="C83" s="10">
        <v>300</v>
      </c>
      <c r="D83" s="10" t="s">
        <v>30</v>
      </c>
      <c r="E83" s="10" t="s">
        <v>29</v>
      </c>
      <c r="F83" s="15">
        <v>1000</v>
      </c>
    </row>
    <row r="84" spans="1:6" ht="93.75">
      <c r="A84" s="2" t="s">
        <v>378</v>
      </c>
      <c r="B84" s="10" t="s">
        <v>379</v>
      </c>
      <c r="C84" s="10"/>
      <c r="D84" s="10"/>
      <c r="E84" s="10"/>
      <c r="F84" s="15">
        <f>F85</f>
        <v>1043.9000000000001</v>
      </c>
    </row>
    <row r="85" spans="1:6" ht="56.25">
      <c r="A85" s="2" t="s">
        <v>24</v>
      </c>
      <c r="B85" s="10" t="s">
        <v>379</v>
      </c>
      <c r="C85" s="10">
        <v>600</v>
      </c>
      <c r="D85" s="10"/>
      <c r="E85" s="10"/>
      <c r="F85" s="15">
        <f>F86</f>
        <v>1043.9000000000001</v>
      </c>
    </row>
    <row r="86" spans="1:6">
      <c r="A86" s="9" t="s">
        <v>118</v>
      </c>
      <c r="B86" s="10" t="s">
        <v>379</v>
      </c>
      <c r="C86" s="10">
        <v>600</v>
      </c>
      <c r="D86" s="12" t="s">
        <v>30</v>
      </c>
      <c r="E86" s="12"/>
      <c r="F86" s="15">
        <f>F87</f>
        <v>1043.9000000000001</v>
      </c>
    </row>
    <row r="87" spans="1:6">
      <c r="A87" s="9" t="s">
        <v>121</v>
      </c>
      <c r="B87" s="10" t="s">
        <v>379</v>
      </c>
      <c r="C87" s="10">
        <v>600</v>
      </c>
      <c r="D87" s="12" t="s">
        <v>30</v>
      </c>
      <c r="E87" s="12" t="s">
        <v>7</v>
      </c>
      <c r="F87" s="15">
        <v>1043.9000000000001</v>
      </c>
    </row>
    <row r="88" spans="1:6" ht="37.5">
      <c r="A88" s="9" t="s">
        <v>347</v>
      </c>
      <c r="B88" s="10" t="s">
        <v>101</v>
      </c>
      <c r="C88" s="10"/>
      <c r="D88" s="10"/>
      <c r="E88" s="10"/>
      <c r="F88" s="11">
        <f>F89+F99</f>
        <v>47750.245999999999</v>
      </c>
    </row>
    <row r="89" spans="1:6" ht="37.5">
      <c r="A89" s="9" t="s">
        <v>285</v>
      </c>
      <c r="B89" s="10" t="s">
        <v>102</v>
      </c>
      <c r="C89" s="10"/>
      <c r="D89" s="10"/>
      <c r="E89" s="10"/>
      <c r="F89" s="11">
        <f>F90+F95</f>
        <v>47550.245999999999</v>
      </c>
    </row>
    <row r="90" spans="1:6" ht="93.75">
      <c r="A90" s="9" t="s">
        <v>214</v>
      </c>
      <c r="B90" s="10" t="s">
        <v>103</v>
      </c>
      <c r="C90" s="10"/>
      <c r="D90" s="10"/>
      <c r="E90" s="10"/>
      <c r="F90" s="11">
        <f>F91</f>
        <v>10</v>
      </c>
    </row>
    <row r="91" spans="1:6">
      <c r="A91" s="9" t="s">
        <v>31</v>
      </c>
      <c r="B91" s="10" t="s">
        <v>104</v>
      </c>
      <c r="C91" s="10"/>
      <c r="D91" s="10"/>
      <c r="E91" s="10"/>
      <c r="F91" s="11">
        <f>F92</f>
        <v>10</v>
      </c>
    </row>
    <row r="92" spans="1:6" ht="56.25">
      <c r="A92" s="9" t="s">
        <v>24</v>
      </c>
      <c r="B92" s="10" t="s">
        <v>104</v>
      </c>
      <c r="C92" s="10">
        <v>600</v>
      </c>
      <c r="D92" s="10"/>
      <c r="E92" s="10"/>
      <c r="F92" s="11">
        <f>F93</f>
        <v>10</v>
      </c>
    </row>
    <row r="93" spans="1:6">
      <c r="A93" s="9" t="s">
        <v>118</v>
      </c>
      <c r="B93" s="10" t="s">
        <v>104</v>
      </c>
      <c r="C93" s="10">
        <v>600</v>
      </c>
      <c r="D93" s="10" t="s">
        <v>30</v>
      </c>
      <c r="E93" s="12"/>
      <c r="F93" s="11">
        <f>F94</f>
        <v>10</v>
      </c>
    </row>
    <row r="94" spans="1:6">
      <c r="A94" s="9" t="s">
        <v>190</v>
      </c>
      <c r="B94" s="28" t="s">
        <v>104</v>
      </c>
      <c r="C94" s="10">
        <v>600</v>
      </c>
      <c r="D94" s="10" t="s">
        <v>30</v>
      </c>
      <c r="E94" s="12" t="s">
        <v>10</v>
      </c>
      <c r="F94" s="15">
        <v>10</v>
      </c>
    </row>
    <row r="95" spans="1:6" ht="112.5">
      <c r="A95" s="48" t="s">
        <v>215</v>
      </c>
      <c r="B95" s="28" t="s">
        <v>202</v>
      </c>
      <c r="C95" s="10"/>
      <c r="D95" s="10"/>
      <c r="E95" s="12"/>
      <c r="F95" s="11">
        <f>F96</f>
        <v>47540.245999999999</v>
      </c>
    </row>
    <row r="96" spans="1:6" ht="56.25">
      <c r="A96" s="9" t="s">
        <v>24</v>
      </c>
      <c r="B96" s="28" t="s">
        <v>202</v>
      </c>
      <c r="C96" s="10">
        <v>600</v>
      </c>
      <c r="D96" s="10"/>
      <c r="E96" s="10"/>
      <c r="F96" s="11">
        <f>F97</f>
        <v>47540.245999999999</v>
      </c>
    </row>
    <row r="97" spans="1:6">
      <c r="A97" s="9" t="s">
        <v>118</v>
      </c>
      <c r="B97" s="10" t="s">
        <v>202</v>
      </c>
      <c r="C97" s="10">
        <v>600</v>
      </c>
      <c r="D97" s="10" t="s">
        <v>30</v>
      </c>
      <c r="E97" s="12"/>
      <c r="F97" s="11">
        <f>F98</f>
        <v>47540.245999999999</v>
      </c>
    </row>
    <row r="98" spans="1:6">
      <c r="A98" s="9" t="s">
        <v>190</v>
      </c>
      <c r="B98" s="10" t="s">
        <v>202</v>
      </c>
      <c r="C98" s="10">
        <v>600</v>
      </c>
      <c r="D98" s="10" t="s">
        <v>30</v>
      </c>
      <c r="E98" s="12" t="s">
        <v>10</v>
      </c>
      <c r="F98" s="15">
        <f>45980.8+439.761+819.043+300.642</f>
        <v>47540.245999999999</v>
      </c>
    </row>
    <row r="99" spans="1:6" ht="56.25">
      <c r="A99" s="9" t="s">
        <v>286</v>
      </c>
      <c r="B99" s="10" t="s">
        <v>105</v>
      </c>
      <c r="C99" s="10"/>
      <c r="D99" s="10"/>
      <c r="E99" s="10"/>
      <c r="F99" s="11">
        <f>F100</f>
        <v>200</v>
      </c>
    </row>
    <row r="100" spans="1:6" ht="37.5">
      <c r="A100" s="9" t="s">
        <v>209</v>
      </c>
      <c r="B100" s="10" t="s">
        <v>199</v>
      </c>
      <c r="C100" s="10"/>
      <c r="D100" s="10"/>
      <c r="E100" s="10"/>
      <c r="F100" s="11">
        <f>F101+F107+F104</f>
        <v>200</v>
      </c>
    </row>
    <row r="101" spans="1:6" ht="37.5">
      <c r="A101" s="9" t="s">
        <v>12</v>
      </c>
      <c r="B101" s="10" t="s">
        <v>199</v>
      </c>
      <c r="C101" s="10">
        <v>200</v>
      </c>
      <c r="D101" s="10"/>
      <c r="E101" s="10"/>
      <c r="F101" s="11">
        <f>F102</f>
        <v>50</v>
      </c>
    </row>
    <row r="102" spans="1:6">
      <c r="A102" s="9" t="s">
        <v>118</v>
      </c>
      <c r="B102" s="10" t="s">
        <v>199</v>
      </c>
      <c r="C102" s="10">
        <v>200</v>
      </c>
      <c r="D102" s="12" t="s">
        <v>30</v>
      </c>
      <c r="E102" s="12"/>
      <c r="F102" s="11">
        <f>F103</f>
        <v>50</v>
      </c>
    </row>
    <row r="103" spans="1:6">
      <c r="A103" s="9" t="s">
        <v>120</v>
      </c>
      <c r="B103" s="10" t="s">
        <v>199</v>
      </c>
      <c r="C103" s="10">
        <v>200</v>
      </c>
      <c r="D103" s="12" t="s">
        <v>30</v>
      </c>
      <c r="E103" s="12" t="s">
        <v>29</v>
      </c>
      <c r="F103" s="11">
        <v>50</v>
      </c>
    </row>
    <row r="104" spans="1:6" ht="37.5">
      <c r="A104" s="13" t="s">
        <v>38</v>
      </c>
      <c r="B104" s="10" t="s">
        <v>199</v>
      </c>
      <c r="C104" s="10">
        <v>300</v>
      </c>
      <c r="D104" s="12"/>
      <c r="E104" s="12"/>
      <c r="F104" s="11">
        <f>F105</f>
        <v>50</v>
      </c>
    </row>
    <row r="105" spans="1:6">
      <c r="A105" s="9" t="s">
        <v>118</v>
      </c>
      <c r="B105" s="10" t="s">
        <v>199</v>
      </c>
      <c r="C105" s="10">
        <v>300</v>
      </c>
      <c r="D105" s="12" t="s">
        <v>30</v>
      </c>
      <c r="E105" s="12"/>
      <c r="F105" s="11">
        <f>F106</f>
        <v>50</v>
      </c>
    </row>
    <row r="106" spans="1:6">
      <c r="A106" s="9" t="s">
        <v>120</v>
      </c>
      <c r="B106" s="10" t="s">
        <v>199</v>
      </c>
      <c r="C106" s="10">
        <v>300</v>
      </c>
      <c r="D106" s="10" t="s">
        <v>30</v>
      </c>
      <c r="E106" s="10" t="s">
        <v>29</v>
      </c>
      <c r="F106" s="11">
        <v>50</v>
      </c>
    </row>
    <row r="107" spans="1:6" ht="56.25">
      <c r="A107" s="9" t="s">
        <v>24</v>
      </c>
      <c r="B107" s="10" t="s">
        <v>199</v>
      </c>
      <c r="C107" s="10">
        <v>600</v>
      </c>
      <c r="D107" s="10"/>
      <c r="E107" s="10"/>
      <c r="F107" s="11">
        <f>F108</f>
        <v>100</v>
      </c>
    </row>
    <row r="108" spans="1:6">
      <c r="A108" s="9" t="s">
        <v>118</v>
      </c>
      <c r="B108" s="10" t="s">
        <v>199</v>
      </c>
      <c r="C108" s="10">
        <v>600</v>
      </c>
      <c r="D108" s="10" t="s">
        <v>30</v>
      </c>
      <c r="E108" s="12"/>
      <c r="F108" s="11">
        <f>F109</f>
        <v>100</v>
      </c>
    </row>
    <row r="109" spans="1:6">
      <c r="A109" s="9" t="s">
        <v>120</v>
      </c>
      <c r="B109" s="10" t="s">
        <v>199</v>
      </c>
      <c r="C109" s="10">
        <v>600</v>
      </c>
      <c r="D109" s="10" t="s">
        <v>30</v>
      </c>
      <c r="E109" s="10" t="s">
        <v>29</v>
      </c>
      <c r="F109" s="11">
        <v>100</v>
      </c>
    </row>
    <row r="110" spans="1:6" ht="93.75">
      <c r="A110" s="2" t="s">
        <v>220</v>
      </c>
      <c r="B110" s="14" t="s">
        <v>423</v>
      </c>
      <c r="C110" s="10"/>
      <c r="D110" s="10"/>
      <c r="E110" s="10"/>
      <c r="F110" s="15">
        <f>F111</f>
        <v>20782.8</v>
      </c>
    </row>
    <row r="111" spans="1:6" ht="56.25">
      <c r="A111" s="9" t="s">
        <v>24</v>
      </c>
      <c r="B111" s="14" t="s">
        <v>423</v>
      </c>
      <c r="C111" s="10">
        <v>600</v>
      </c>
      <c r="D111" s="10"/>
      <c r="E111" s="10"/>
      <c r="F111" s="15">
        <f>F112</f>
        <v>20782.8</v>
      </c>
    </row>
    <row r="112" spans="1:6">
      <c r="A112" s="9" t="s">
        <v>118</v>
      </c>
      <c r="B112" s="14" t="s">
        <v>423</v>
      </c>
      <c r="C112" s="10">
        <v>600</v>
      </c>
      <c r="D112" s="12" t="s">
        <v>30</v>
      </c>
      <c r="E112" s="12"/>
      <c r="F112" s="15">
        <f>F113</f>
        <v>20782.8</v>
      </c>
    </row>
    <row r="113" spans="1:6">
      <c r="A113" s="9" t="s">
        <v>121</v>
      </c>
      <c r="B113" s="14" t="s">
        <v>423</v>
      </c>
      <c r="C113" s="10">
        <v>600</v>
      </c>
      <c r="D113" s="12" t="s">
        <v>30</v>
      </c>
      <c r="E113" s="12" t="s">
        <v>7</v>
      </c>
      <c r="F113" s="15">
        <v>20782.8</v>
      </c>
    </row>
    <row r="114" spans="1:6" ht="75">
      <c r="A114" s="13" t="s">
        <v>348</v>
      </c>
      <c r="B114" s="1" t="s">
        <v>72</v>
      </c>
      <c r="C114" s="1"/>
      <c r="D114" s="1"/>
      <c r="E114" s="1"/>
      <c r="F114" s="15">
        <f>F115+F121</f>
        <v>26713.200000000004</v>
      </c>
    </row>
    <row r="115" spans="1:6" ht="37.5">
      <c r="A115" s="13" t="s">
        <v>349</v>
      </c>
      <c r="B115" s="1" t="s">
        <v>159</v>
      </c>
      <c r="C115" s="1"/>
      <c r="D115" s="1"/>
      <c r="E115" s="1"/>
      <c r="F115" s="15">
        <f>F116</f>
        <v>4124.8999999999996</v>
      </c>
    </row>
    <row r="116" spans="1:6" ht="37.5">
      <c r="A116" s="17" t="s">
        <v>287</v>
      </c>
      <c r="B116" s="1" t="s">
        <v>161</v>
      </c>
      <c r="C116" s="1"/>
      <c r="D116" s="1"/>
      <c r="E116" s="1"/>
      <c r="F116" s="15">
        <f>F117</f>
        <v>4124.8999999999996</v>
      </c>
    </row>
    <row r="117" spans="1:6" ht="131.25">
      <c r="A117" s="50" t="s">
        <v>229</v>
      </c>
      <c r="B117" s="18" t="s">
        <v>224</v>
      </c>
      <c r="C117" s="1"/>
      <c r="D117" s="1"/>
      <c r="E117" s="1"/>
      <c r="F117" s="15">
        <f>F118</f>
        <v>4124.8999999999996</v>
      </c>
    </row>
    <row r="118" spans="1:6" ht="56.25">
      <c r="A118" s="13" t="s">
        <v>24</v>
      </c>
      <c r="B118" s="18" t="s">
        <v>224</v>
      </c>
      <c r="C118" s="1">
        <v>600</v>
      </c>
      <c r="D118" s="1"/>
      <c r="E118" s="1"/>
      <c r="F118" s="15">
        <f>F119</f>
        <v>4124.8999999999996</v>
      </c>
    </row>
    <row r="119" spans="1:6">
      <c r="A119" s="13" t="s">
        <v>123</v>
      </c>
      <c r="B119" s="18" t="s">
        <v>224</v>
      </c>
      <c r="C119" s="1">
        <v>600</v>
      </c>
      <c r="D119" s="1" t="s">
        <v>35</v>
      </c>
      <c r="E119" s="14"/>
      <c r="F119" s="15">
        <f>F120</f>
        <v>4124.8999999999996</v>
      </c>
    </row>
    <row r="120" spans="1:6">
      <c r="A120" s="13" t="s">
        <v>125</v>
      </c>
      <c r="B120" s="18" t="s">
        <v>224</v>
      </c>
      <c r="C120" s="1">
        <v>600</v>
      </c>
      <c r="D120" s="1" t="s">
        <v>35</v>
      </c>
      <c r="E120" s="14" t="s">
        <v>16</v>
      </c>
      <c r="F120" s="15">
        <v>4124.8999999999996</v>
      </c>
    </row>
    <row r="121" spans="1:6" ht="56.25">
      <c r="A121" s="13" t="s">
        <v>350</v>
      </c>
      <c r="B121" s="1" t="s">
        <v>162</v>
      </c>
      <c r="C121" s="1"/>
      <c r="D121" s="1"/>
      <c r="E121" s="1"/>
      <c r="F121" s="15">
        <f>F122+F127</f>
        <v>22588.300000000003</v>
      </c>
    </row>
    <row r="122" spans="1:6" ht="37.5">
      <c r="A122" s="13" t="s">
        <v>288</v>
      </c>
      <c r="B122" s="1" t="s">
        <v>163</v>
      </c>
      <c r="C122" s="1"/>
      <c r="D122" s="1"/>
      <c r="E122" s="1"/>
      <c r="F122" s="15">
        <f>F123</f>
        <v>13838.6</v>
      </c>
    </row>
    <row r="123" spans="1:6" ht="75">
      <c r="A123" s="17" t="s">
        <v>73</v>
      </c>
      <c r="B123" s="18" t="s">
        <v>160</v>
      </c>
      <c r="C123" s="1" t="s">
        <v>6</v>
      </c>
      <c r="D123" s="1"/>
      <c r="E123" s="1"/>
      <c r="F123" s="15">
        <f>F124</f>
        <v>13838.6</v>
      </c>
    </row>
    <row r="124" spans="1:6" ht="37.5">
      <c r="A124" s="13" t="s">
        <v>38</v>
      </c>
      <c r="B124" s="18" t="s">
        <v>160</v>
      </c>
      <c r="C124" s="1" t="s">
        <v>71</v>
      </c>
      <c r="D124" s="1"/>
      <c r="E124" s="1"/>
      <c r="F124" s="15">
        <f>F125</f>
        <v>13838.6</v>
      </c>
    </row>
    <row r="125" spans="1:6">
      <c r="A125" s="13" t="s">
        <v>123</v>
      </c>
      <c r="B125" s="18" t="s">
        <v>160</v>
      </c>
      <c r="C125" s="1" t="s">
        <v>71</v>
      </c>
      <c r="D125" s="1" t="s">
        <v>35</v>
      </c>
      <c r="E125" s="14"/>
      <c r="F125" s="15">
        <f>F126</f>
        <v>13838.6</v>
      </c>
    </row>
    <row r="126" spans="1:6">
      <c r="A126" s="13" t="s">
        <v>125</v>
      </c>
      <c r="B126" s="18" t="s">
        <v>160</v>
      </c>
      <c r="C126" s="1" t="s">
        <v>71</v>
      </c>
      <c r="D126" s="1" t="s">
        <v>35</v>
      </c>
      <c r="E126" s="1" t="s">
        <v>16</v>
      </c>
      <c r="F126" s="15">
        <v>13838.6</v>
      </c>
    </row>
    <row r="127" spans="1:6" ht="75">
      <c r="A127" s="13" t="s">
        <v>289</v>
      </c>
      <c r="B127" s="18" t="s">
        <v>164</v>
      </c>
      <c r="C127" s="1"/>
      <c r="D127" s="1"/>
      <c r="E127" s="1"/>
      <c r="F127" s="15">
        <f>F140+F128+F132+F136</f>
        <v>8749.7000000000007</v>
      </c>
    </row>
    <row r="128" spans="1:6" ht="93.75">
      <c r="A128" s="49" t="s">
        <v>230</v>
      </c>
      <c r="B128" s="18" t="s">
        <v>221</v>
      </c>
      <c r="C128" s="1"/>
      <c r="D128" s="1"/>
      <c r="E128" s="1"/>
      <c r="F128" s="15">
        <f>F129</f>
        <v>3339.1</v>
      </c>
    </row>
    <row r="129" spans="1:6" ht="37.5">
      <c r="A129" s="13" t="s">
        <v>38</v>
      </c>
      <c r="B129" s="18" t="s">
        <v>221</v>
      </c>
      <c r="C129" s="1" t="s">
        <v>71</v>
      </c>
      <c r="D129" s="1"/>
      <c r="E129" s="1"/>
      <c r="F129" s="15">
        <f>F130</f>
        <v>3339.1</v>
      </c>
    </row>
    <row r="130" spans="1:6">
      <c r="A130" s="13" t="s">
        <v>123</v>
      </c>
      <c r="B130" s="18" t="s">
        <v>221</v>
      </c>
      <c r="C130" s="1" t="s">
        <v>71</v>
      </c>
      <c r="D130" s="1" t="s">
        <v>35</v>
      </c>
      <c r="E130" s="14"/>
      <c r="F130" s="15">
        <f>F131</f>
        <v>3339.1</v>
      </c>
    </row>
    <row r="131" spans="1:6">
      <c r="A131" s="13" t="s">
        <v>125</v>
      </c>
      <c r="B131" s="18" t="s">
        <v>221</v>
      </c>
      <c r="C131" s="1" t="s">
        <v>71</v>
      </c>
      <c r="D131" s="1" t="s">
        <v>35</v>
      </c>
      <c r="E131" s="1" t="s">
        <v>16</v>
      </c>
      <c r="F131" s="15">
        <v>3339.1</v>
      </c>
    </row>
    <row r="132" spans="1:6" ht="75">
      <c r="A132" s="49" t="s">
        <v>231</v>
      </c>
      <c r="B132" s="18" t="s">
        <v>222</v>
      </c>
      <c r="C132" s="1"/>
      <c r="D132" s="1"/>
      <c r="E132" s="1"/>
      <c r="F132" s="15">
        <f>F133</f>
        <v>2155.1</v>
      </c>
    </row>
    <row r="133" spans="1:6" ht="37.5">
      <c r="A133" s="13" t="s">
        <v>38</v>
      </c>
      <c r="B133" s="18" t="s">
        <v>222</v>
      </c>
      <c r="C133" s="1" t="s">
        <v>71</v>
      </c>
      <c r="D133" s="1"/>
      <c r="E133" s="1"/>
      <c r="F133" s="15">
        <f>F134</f>
        <v>2155.1</v>
      </c>
    </row>
    <row r="134" spans="1:6">
      <c r="A134" s="13" t="s">
        <v>123</v>
      </c>
      <c r="B134" s="18" t="s">
        <v>222</v>
      </c>
      <c r="C134" s="1" t="s">
        <v>71</v>
      </c>
      <c r="D134" s="1" t="s">
        <v>35</v>
      </c>
      <c r="E134" s="14"/>
      <c r="F134" s="15">
        <f>F135</f>
        <v>2155.1</v>
      </c>
    </row>
    <row r="135" spans="1:6">
      <c r="A135" s="13" t="s">
        <v>125</v>
      </c>
      <c r="B135" s="18" t="s">
        <v>222</v>
      </c>
      <c r="C135" s="1" t="s">
        <v>71</v>
      </c>
      <c r="D135" s="1" t="s">
        <v>35</v>
      </c>
      <c r="E135" s="1" t="s">
        <v>16</v>
      </c>
      <c r="F135" s="15">
        <v>2155.1</v>
      </c>
    </row>
    <row r="136" spans="1:6" ht="93.75">
      <c r="A136" s="49" t="s">
        <v>232</v>
      </c>
      <c r="B136" s="18" t="s">
        <v>223</v>
      </c>
      <c r="C136" s="1"/>
      <c r="D136" s="1"/>
      <c r="E136" s="1"/>
      <c r="F136" s="15">
        <f>F137</f>
        <v>1892.5</v>
      </c>
    </row>
    <row r="137" spans="1:6" ht="37.5">
      <c r="A137" s="13" t="s">
        <v>38</v>
      </c>
      <c r="B137" s="18" t="s">
        <v>223</v>
      </c>
      <c r="C137" s="1" t="s">
        <v>71</v>
      </c>
      <c r="D137" s="1"/>
      <c r="E137" s="1"/>
      <c r="F137" s="15">
        <f>F138</f>
        <v>1892.5</v>
      </c>
    </row>
    <row r="138" spans="1:6">
      <c r="A138" s="13" t="s">
        <v>123</v>
      </c>
      <c r="B138" s="18" t="s">
        <v>223</v>
      </c>
      <c r="C138" s="1" t="s">
        <v>71</v>
      </c>
      <c r="D138" s="1" t="s">
        <v>35</v>
      </c>
      <c r="E138" s="14"/>
      <c r="F138" s="15">
        <f>F139</f>
        <v>1892.5</v>
      </c>
    </row>
    <row r="139" spans="1:6">
      <c r="A139" s="13" t="s">
        <v>125</v>
      </c>
      <c r="B139" s="18" t="s">
        <v>223</v>
      </c>
      <c r="C139" s="1" t="s">
        <v>71</v>
      </c>
      <c r="D139" s="1" t="s">
        <v>35</v>
      </c>
      <c r="E139" s="1" t="s">
        <v>16</v>
      </c>
      <c r="F139" s="15">
        <v>1892.5</v>
      </c>
    </row>
    <row r="140" spans="1:6" ht="37.5">
      <c r="A140" s="2" t="s">
        <v>233</v>
      </c>
      <c r="B140" s="1" t="s">
        <v>48</v>
      </c>
      <c r="C140" s="1"/>
      <c r="D140" s="1"/>
      <c r="E140" s="1"/>
      <c r="F140" s="15">
        <f>F141+F144</f>
        <v>1363</v>
      </c>
    </row>
    <row r="141" spans="1:6" ht="112.5">
      <c r="A141" s="13" t="s">
        <v>8</v>
      </c>
      <c r="B141" s="1" t="s">
        <v>48</v>
      </c>
      <c r="C141" s="1" t="s">
        <v>9</v>
      </c>
      <c r="D141" s="1"/>
      <c r="E141" s="1"/>
      <c r="F141" s="15">
        <f>F142</f>
        <v>1319.5</v>
      </c>
    </row>
    <row r="142" spans="1:6">
      <c r="A142" s="9" t="s">
        <v>150</v>
      </c>
      <c r="B142" s="1" t="s">
        <v>48</v>
      </c>
      <c r="C142" s="1">
        <v>100</v>
      </c>
      <c r="D142" s="1" t="s">
        <v>5</v>
      </c>
      <c r="E142" s="14"/>
      <c r="F142" s="15">
        <f>F143</f>
        <v>1319.5</v>
      </c>
    </row>
    <row r="143" spans="1:6">
      <c r="A143" s="13" t="s">
        <v>126</v>
      </c>
      <c r="B143" s="1" t="s">
        <v>48</v>
      </c>
      <c r="C143" s="1">
        <v>100</v>
      </c>
      <c r="D143" s="1" t="s">
        <v>5</v>
      </c>
      <c r="E143" s="1" t="s">
        <v>20</v>
      </c>
      <c r="F143" s="15">
        <v>1319.5</v>
      </c>
    </row>
    <row r="144" spans="1:6" ht="37.5">
      <c r="A144" s="13" t="s">
        <v>12</v>
      </c>
      <c r="B144" s="1" t="s">
        <v>48</v>
      </c>
      <c r="C144" s="1" t="s">
        <v>13</v>
      </c>
      <c r="D144" s="1"/>
      <c r="E144" s="1"/>
      <c r="F144" s="15">
        <f>F145</f>
        <v>43.5</v>
      </c>
    </row>
    <row r="145" spans="1:6">
      <c r="A145" s="9" t="s">
        <v>150</v>
      </c>
      <c r="B145" s="1" t="s">
        <v>48</v>
      </c>
      <c r="C145" s="1" t="s">
        <v>13</v>
      </c>
      <c r="D145" s="14" t="s">
        <v>5</v>
      </c>
      <c r="E145" s="14"/>
      <c r="F145" s="15">
        <f>F146</f>
        <v>43.5</v>
      </c>
    </row>
    <row r="146" spans="1:6">
      <c r="A146" s="13" t="s">
        <v>126</v>
      </c>
      <c r="B146" s="1" t="s">
        <v>48</v>
      </c>
      <c r="C146" s="1" t="s">
        <v>13</v>
      </c>
      <c r="D146" s="14" t="s">
        <v>5</v>
      </c>
      <c r="E146" s="14" t="s">
        <v>20</v>
      </c>
      <c r="F146" s="15">
        <v>43.5</v>
      </c>
    </row>
    <row r="147" spans="1:6" ht="93.75">
      <c r="A147" s="48" t="s">
        <v>351</v>
      </c>
      <c r="B147" s="1" t="s">
        <v>53</v>
      </c>
      <c r="C147" s="19" t="s">
        <v>6</v>
      </c>
      <c r="D147" s="1"/>
      <c r="E147" s="1"/>
      <c r="F147" s="15">
        <f>F148+F159</f>
        <v>2253</v>
      </c>
    </row>
    <row r="148" spans="1:6" ht="75" hidden="1">
      <c r="A148" s="35" t="s">
        <v>265</v>
      </c>
      <c r="B148" s="1" t="s">
        <v>266</v>
      </c>
      <c r="C148" s="19"/>
      <c r="D148" s="1"/>
      <c r="E148" s="1"/>
      <c r="F148" s="15">
        <f>F149</f>
        <v>0</v>
      </c>
    </row>
    <row r="149" spans="1:6" ht="56.25" hidden="1">
      <c r="A149" s="51" t="s">
        <v>267</v>
      </c>
      <c r="B149" s="1" t="s">
        <v>268</v>
      </c>
      <c r="C149" s="19"/>
      <c r="D149" s="1"/>
      <c r="E149" s="1"/>
      <c r="F149" s="15">
        <f>F150</f>
        <v>0</v>
      </c>
    </row>
    <row r="150" spans="1:6" ht="150" hidden="1">
      <c r="A150" s="35" t="s">
        <v>336</v>
      </c>
      <c r="B150" s="1" t="s">
        <v>270</v>
      </c>
      <c r="C150" s="19"/>
      <c r="D150" s="1"/>
      <c r="E150" s="1"/>
      <c r="F150" s="15">
        <f>F151+F155</f>
        <v>0</v>
      </c>
    </row>
    <row r="151" spans="1:6" ht="187.5" hidden="1">
      <c r="A151" s="35" t="s">
        <v>337</v>
      </c>
      <c r="B151" s="1" t="s">
        <v>272</v>
      </c>
      <c r="C151" s="19"/>
      <c r="D151" s="1"/>
      <c r="E151" s="1"/>
      <c r="F151" s="15">
        <f>F152</f>
        <v>0</v>
      </c>
    </row>
    <row r="152" spans="1:6" ht="37.5" hidden="1">
      <c r="A152" s="2" t="s">
        <v>273</v>
      </c>
      <c r="B152" s="1" t="s">
        <v>272</v>
      </c>
      <c r="C152" s="1">
        <v>400</v>
      </c>
      <c r="D152" s="1"/>
      <c r="E152" s="1"/>
      <c r="F152" s="15">
        <f>F153</f>
        <v>0</v>
      </c>
    </row>
    <row r="153" spans="1:6" ht="37.5" hidden="1">
      <c r="A153" s="17" t="s">
        <v>127</v>
      </c>
      <c r="B153" s="1" t="s">
        <v>272</v>
      </c>
      <c r="C153" s="1">
        <v>400</v>
      </c>
      <c r="D153" s="14" t="s">
        <v>17</v>
      </c>
      <c r="E153" s="14"/>
      <c r="F153" s="15">
        <f>F154</f>
        <v>0</v>
      </c>
    </row>
    <row r="154" spans="1:6" hidden="1">
      <c r="A154" s="17" t="s">
        <v>128</v>
      </c>
      <c r="B154" s="1" t="s">
        <v>272</v>
      </c>
      <c r="C154" s="1">
        <v>400</v>
      </c>
      <c r="D154" s="14" t="s">
        <v>17</v>
      </c>
      <c r="E154" s="14" t="s">
        <v>5</v>
      </c>
      <c r="F154" s="15"/>
    </row>
    <row r="155" spans="1:6" ht="168.75" hidden="1">
      <c r="A155" s="52" t="s">
        <v>338</v>
      </c>
      <c r="B155" s="1" t="s">
        <v>275</v>
      </c>
      <c r="C155" s="1"/>
      <c r="D155" s="14"/>
      <c r="E155" s="14"/>
      <c r="F155" s="15">
        <f>F156</f>
        <v>0</v>
      </c>
    </row>
    <row r="156" spans="1:6" ht="37.5" hidden="1">
      <c r="A156" s="2" t="s">
        <v>273</v>
      </c>
      <c r="B156" s="1" t="s">
        <v>275</v>
      </c>
      <c r="C156" s="1">
        <v>400</v>
      </c>
      <c r="D156" s="14"/>
      <c r="E156" s="14"/>
      <c r="F156" s="15">
        <f>F157</f>
        <v>0</v>
      </c>
    </row>
    <row r="157" spans="1:6" ht="37.5" hidden="1">
      <c r="A157" s="17" t="s">
        <v>127</v>
      </c>
      <c r="B157" s="1" t="s">
        <v>275</v>
      </c>
      <c r="C157" s="1">
        <v>400</v>
      </c>
      <c r="D157" s="14" t="s">
        <v>17</v>
      </c>
      <c r="E157" s="14"/>
      <c r="F157" s="15">
        <f>F158</f>
        <v>0</v>
      </c>
    </row>
    <row r="158" spans="1:6" hidden="1">
      <c r="A158" s="17" t="s">
        <v>128</v>
      </c>
      <c r="B158" s="1" t="s">
        <v>275</v>
      </c>
      <c r="C158" s="1">
        <v>400</v>
      </c>
      <c r="D158" s="14" t="s">
        <v>17</v>
      </c>
      <c r="E158" s="14" t="s">
        <v>5</v>
      </c>
      <c r="F158" s="15"/>
    </row>
    <row r="159" spans="1:6" ht="112.5">
      <c r="A159" s="2" t="s">
        <v>189</v>
      </c>
      <c r="B159" s="1" t="s">
        <v>339</v>
      </c>
      <c r="C159" s="1"/>
      <c r="D159" s="14"/>
      <c r="E159" s="14"/>
      <c r="F159" s="15">
        <f>F160</f>
        <v>2253</v>
      </c>
    </row>
    <row r="160" spans="1:6" ht="56.25">
      <c r="A160" s="22" t="s">
        <v>307</v>
      </c>
      <c r="B160" s="18" t="s">
        <v>340</v>
      </c>
      <c r="C160" s="1"/>
      <c r="D160" s="14"/>
      <c r="E160" s="14"/>
      <c r="F160" s="15">
        <f>F161</f>
        <v>2253</v>
      </c>
    </row>
    <row r="161" spans="1:6" ht="37.5">
      <c r="A161" s="22" t="s">
        <v>52</v>
      </c>
      <c r="B161" s="18" t="s">
        <v>341</v>
      </c>
      <c r="C161" s="1"/>
      <c r="D161" s="14"/>
      <c r="E161" s="14"/>
      <c r="F161" s="15">
        <f>F162</f>
        <v>2253</v>
      </c>
    </row>
    <row r="162" spans="1:6" ht="56.25">
      <c r="A162" s="22" t="s">
        <v>24</v>
      </c>
      <c r="B162" s="18" t="s">
        <v>341</v>
      </c>
      <c r="C162" s="1">
        <v>600</v>
      </c>
      <c r="D162" s="14"/>
      <c r="E162" s="14"/>
      <c r="F162" s="15">
        <f>F163</f>
        <v>2253</v>
      </c>
    </row>
    <row r="163" spans="1:6" ht="37.5">
      <c r="A163" s="17" t="s">
        <v>127</v>
      </c>
      <c r="B163" s="18" t="s">
        <v>341</v>
      </c>
      <c r="C163" s="1">
        <v>600</v>
      </c>
      <c r="D163" s="14" t="s">
        <v>17</v>
      </c>
      <c r="E163" s="14"/>
      <c r="F163" s="15">
        <f>F164</f>
        <v>2253</v>
      </c>
    </row>
    <row r="164" spans="1:6">
      <c r="A164" s="17" t="s">
        <v>128</v>
      </c>
      <c r="B164" s="18" t="s">
        <v>341</v>
      </c>
      <c r="C164" s="1">
        <v>600</v>
      </c>
      <c r="D164" s="14" t="s">
        <v>17</v>
      </c>
      <c r="E164" s="14" t="s">
        <v>5</v>
      </c>
      <c r="F164" s="15">
        <v>2253</v>
      </c>
    </row>
    <row r="165" spans="1:6" ht="75">
      <c r="A165" s="2" t="s">
        <v>352</v>
      </c>
      <c r="B165" s="14" t="s">
        <v>194</v>
      </c>
      <c r="C165" s="1" t="s">
        <v>6</v>
      </c>
      <c r="D165" s="14"/>
      <c r="E165" s="14"/>
      <c r="F165" s="15">
        <f>F166</f>
        <v>400</v>
      </c>
    </row>
    <row r="166" spans="1:6" ht="37.5">
      <c r="A166" s="2" t="s">
        <v>290</v>
      </c>
      <c r="B166" s="14" t="s">
        <v>195</v>
      </c>
      <c r="C166" s="1" t="s">
        <v>6</v>
      </c>
      <c r="D166" s="14"/>
      <c r="E166" s="14"/>
      <c r="F166" s="15">
        <f>F167</f>
        <v>400</v>
      </c>
    </row>
    <row r="167" spans="1:6" ht="37.5">
      <c r="A167" s="2" t="s">
        <v>33</v>
      </c>
      <c r="B167" s="14" t="s">
        <v>196</v>
      </c>
      <c r="C167" s="1"/>
      <c r="D167" s="14"/>
      <c r="E167" s="14"/>
      <c r="F167" s="15">
        <f>F168+F174+F171</f>
        <v>400</v>
      </c>
    </row>
    <row r="168" spans="1:6" ht="37.5">
      <c r="A168" s="2" t="s">
        <v>12</v>
      </c>
      <c r="B168" s="14" t="s">
        <v>196</v>
      </c>
      <c r="C168" s="1" t="s">
        <v>13</v>
      </c>
      <c r="D168" s="14"/>
      <c r="E168" s="14"/>
      <c r="F168" s="15">
        <f>F169</f>
        <v>250</v>
      </c>
    </row>
    <row r="169" spans="1:6">
      <c r="A169" s="13" t="s">
        <v>118</v>
      </c>
      <c r="B169" s="14" t="s">
        <v>196</v>
      </c>
      <c r="C169" s="1" t="s">
        <v>13</v>
      </c>
      <c r="D169" s="1" t="s">
        <v>30</v>
      </c>
      <c r="E169" s="14"/>
      <c r="F169" s="15">
        <f>F170</f>
        <v>250</v>
      </c>
    </row>
    <row r="170" spans="1:6">
      <c r="A170" s="13" t="s">
        <v>129</v>
      </c>
      <c r="B170" s="14" t="s">
        <v>196</v>
      </c>
      <c r="C170" s="1" t="s">
        <v>13</v>
      </c>
      <c r="D170" s="1" t="s">
        <v>30</v>
      </c>
      <c r="E170" s="1" t="s">
        <v>30</v>
      </c>
      <c r="F170" s="15">
        <v>250</v>
      </c>
    </row>
    <row r="171" spans="1:6" ht="37.5">
      <c r="A171" s="13" t="s">
        <v>38</v>
      </c>
      <c r="B171" s="14" t="s">
        <v>196</v>
      </c>
      <c r="C171" s="1">
        <v>300</v>
      </c>
      <c r="D171" s="1"/>
      <c r="E171" s="1"/>
      <c r="F171" s="15">
        <f>F172</f>
        <v>150</v>
      </c>
    </row>
    <row r="172" spans="1:6">
      <c r="A172" s="13" t="s">
        <v>118</v>
      </c>
      <c r="B172" s="14" t="s">
        <v>196</v>
      </c>
      <c r="C172" s="1">
        <v>300</v>
      </c>
      <c r="D172" s="1" t="s">
        <v>30</v>
      </c>
      <c r="E172" s="14"/>
      <c r="F172" s="15">
        <f>F173</f>
        <v>150</v>
      </c>
    </row>
    <row r="173" spans="1:6">
      <c r="A173" s="13" t="s">
        <v>129</v>
      </c>
      <c r="B173" s="14" t="s">
        <v>196</v>
      </c>
      <c r="C173" s="1">
        <v>300</v>
      </c>
      <c r="D173" s="1" t="s">
        <v>30</v>
      </c>
      <c r="E173" s="1" t="s">
        <v>30</v>
      </c>
      <c r="F173" s="15">
        <v>150</v>
      </c>
    </row>
    <row r="174" spans="1:6" ht="37.5" hidden="1">
      <c r="A174" s="2" t="s">
        <v>12</v>
      </c>
      <c r="B174" s="14" t="s">
        <v>196</v>
      </c>
      <c r="C174" s="1">
        <v>600</v>
      </c>
      <c r="D174" s="14"/>
      <c r="E174" s="14"/>
      <c r="F174" s="15">
        <f>F175</f>
        <v>0</v>
      </c>
    </row>
    <row r="175" spans="1:6" hidden="1">
      <c r="A175" s="13" t="s">
        <v>118</v>
      </c>
      <c r="B175" s="14" t="s">
        <v>196</v>
      </c>
      <c r="C175" s="1">
        <v>600</v>
      </c>
      <c r="D175" s="1" t="s">
        <v>30</v>
      </c>
      <c r="E175" s="14"/>
      <c r="F175" s="15">
        <f>F176</f>
        <v>0</v>
      </c>
    </row>
    <row r="176" spans="1:6" hidden="1">
      <c r="A176" s="13" t="s">
        <v>129</v>
      </c>
      <c r="B176" s="14" t="s">
        <v>196</v>
      </c>
      <c r="C176" s="1">
        <v>600</v>
      </c>
      <c r="D176" s="1" t="s">
        <v>30</v>
      </c>
      <c r="E176" s="1" t="s">
        <v>30</v>
      </c>
      <c r="F176" s="15"/>
    </row>
    <row r="177" spans="1:6" ht="93.75">
      <c r="A177" s="13" t="s">
        <v>353</v>
      </c>
      <c r="B177" s="14" t="s">
        <v>110</v>
      </c>
      <c r="C177" s="1" t="s">
        <v>6</v>
      </c>
      <c r="D177" s="1"/>
      <c r="E177" s="1"/>
      <c r="F177" s="15">
        <f>F178+F191</f>
        <v>681.4</v>
      </c>
    </row>
    <row r="178" spans="1:6" ht="93.75">
      <c r="A178" s="2" t="s">
        <v>354</v>
      </c>
      <c r="B178" s="14" t="s">
        <v>180</v>
      </c>
      <c r="C178" s="1"/>
      <c r="D178" s="1"/>
      <c r="E178" s="1"/>
      <c r="F178" s="15">
        <f>F179</f>
        <v>581.4</v>
      </c>
    </row>
    <row r="179" spans="1:6" ht="56.25">
      <c r="A179" s="2" t="s">
        <v>291</v>
      </c>
      <c r="B179" s="14" t="s">
        <v>181</v>
      </c>
      <c r="C179" s="1"/>
      <c r="D179" s="14"/>
      <c r="E179" s="14"/>
      <c r="F179" s="15">
        <f>F180+F187</f>
        <v>581.4</v>
      </c>
    </row>
    <row r="180" spans="1:6">
      <c r="A180" s="2" t="s">
        <v>182</v>
      </c>
      <c r="B180" s="14" t="s">
        <v>216</v>
      </c>
      <c r="C180" s="1" t="s">
        <v>6</v>
      </c>
      <c r="D180" s="1"/>
      <c r="E180" s="1"/>
      <c r="F180" s="15">
        <f>F181+F184</f>
        <v>200</v>
      </c>
    </row>
    <row r="181" spans="1:6" ht="37.5">
      <c r="A181" s="13" t="s">
        <v>12</v>
      </c>
      <c r="B181" s="14" t="s">
        <v>216</v>
      </c>
      <c r="C181" s="14" t="s">
        <v>13</v>
      </c>
      <c r="D181" s="14"/>
      <c r="E181" s="14"/>
      <c r="F181" s="15">
        <f>F182</f>
        <v>50</v>
      </c>
    </row>
    <row r="182" spans="1:6">
      <c r="A182" s="13" t="s">
        <v>118</v>
      </c>
      <c r="B182" s="14" t="s">
        <v>216</v>
      </c>
      <c r="C182" s="1" t="s">
        <v>13</v>
      </c>
      <c r="D182" s="1" t="s">
        <v>30</v>
      </c>
      <c r="E182" s="14"/>
      <c r="F182" s="15">
        <f>F183</f>
        <v>50</v>
      </c>
    </row>
    <row r="183" spans="1:6">
      <c r="A183" s="13" t="s">
        <v>129</v>
      </c>
      <c r="B183" s="14" t="s">
        <v>216</v>
      </c>
      <c r="C183" s="1" t="s">
        <v>13</v>
      </c>
      <c r="D183" s="1" t="s">
        <v>30</v>
      </c>
      <c r="E183" s="1" t="s">
        <v>30</v>
      </c>
      <c r="F183" s="15">
        <v>50</v>
      </c>
    </row>
    <row r="184" spans="1:6" ht="37.5">
      <c r="A184" s="13" t="s">
        <v>38</v>
      </c>
      <c r="B184" s="14" t="s">
        <v>216</v>
      </c>
      <c r="C184" s="1">
        <v>300</v>
      </c>
      <c r="D184" s="1"/>
      <c r="E184" s="1"/>
      <c r="F184" s="15">
        <f>F185</f>
        <v>150</v>
      </c>
    </row>
    <row r="185" spans="1:6">
      <c r="A185" s="13" t="s">
        <v>118</v>
      </c>
      <c r="B185" s="14" t="s">
        <v>216</v>
      </c>
      <c r="C185" s="1">
        <v>300</v>
      </c>
      <c r="D185" s="1" t="s">
        <v>30</v>
      </c>
      <c r="E185" s="14"/>
      <c r="F185" s="15">
        <f>F186</f>
        <v>150</v>
      </c>
    </row>
    <row r="186" spans="1:6">
      <c r="A186" s="13" t="s">
        <v>129</v>
      </c>
      <c r="B186" s="14" t="s">
        <v>216</v>
      </c>
      <c r="C186" s="1">
        <v>300</v>
      </c>
      <c r="D186" s="1" t="s">
        <v>30</v>
      </c>
      <c r="E186" s="1" t="s">
        <v>30</v>
      </c>
      <c r="F186" s="15">
        <v>150</v>
      </c>
    </row>
    <row r="187" spans="1:6" ht="56.25">
      <c r="A187" s="13" t="s">
        <v>188</v>
      </c>
      <c r="B187" s="14" t="s">
        <v>187</v>
      </c>
      <c r="C187" s="1"/>
      <c r="D187" s="1"/>
      <c r="E187" s="1"/>
      <c r="F187" s="15">
        <f>F188</f>
        <v>381.4</v>
      </c>
    </row>
    <row r="188" spans="1:6" ht="112.5">
      <c r="A188" s="13" t="s">
        <v>8</v>
      </c>
      <c r="B188" s="14" t="s">
        <v>187</v>
      </c>
      <c r="C188" s="1">
        <v>100</v>
      </c>
      <c r="D188" s="1"/>
      <c r="E188" s="1"/>
      <c r="F188" s="15">
        <f>F189</f>
        <v>381.4</v>
      </c>
    </row>
    <row r="189" spans="1:6" ht="37.5">
      <c r="A189" s="9" t="s">
        <v>143</v>
      </c>
      <c r="B189" s="14" t="s">
        <v>187</v>
      </c>
      <c r="C189" s="1">
        <v>100</v>
      </c>
      <c r="D189" s="14" t="s">
        <v>10</v>
      </c>
      <c r="E189" s="14"/>
      <c r="F189" s="15">
        <f>F190</f>
        <v>381.4</v>
      </c>
    </row>
    <row r="190" spans="1:6" ht="56.25">
      <c r="A190" s="53" t="s">
        <v>183</v>
      </c>
      <c r="B190" s="14" t="s">
        <v>187</v>
      </c>
      <c r="C190" s="1">
        <v>100</v>
      </c>
      <c r="D190" s="14" t="s">
        <v>10</v>
      </c>
      <c r="E190" s="14" t="s">
        <v>36</v>
      </c>
      <c r="F190" s="15">
        <v>381.4</v>
      </c>
    </row>
    <row r="191" spans="1:6" ht="75">
      <c r="A191" s="54" t="s">
        <v>355</v>
      </c>
      <c r="B191" s="14" t="s">
        <v>314</v>
      </c>
      <c r="C191" s="1"/>
      <c r="D191" s="14"/>
      <c r="E191" s="14"/>
      <c r="F191" s="15">
        <f>F192</f>
        <v>100</v>
      </c>
    </row>
    <row r="192" spans="1:6">
      <c r="A192" s="54" t="s">
        <v>317</v>
      </c>
      <c r="B192" s="14" t="s">
        <v>315</v>
      </c>
      <c r="C192" s="1"/>
      <c r="D192" s="14"/>
      <c r="E192" s="14"/>
      <c r="F192" s="15">
        <f>F193</f>
        <v>100</v>
      </c>
    </row>
    <row r="193" spans="1:6">
      <c r="A193" s="2" t="s">
        <v>182</v>
      </c>
      <c r="B193" s="14" t="s">
        <v>316</v>
      </c>
      <c r="C193" s="1"/>
      <c r="D193" s="14"/>
      <c r="E193" s="14"/>
      <c r="F193" s="15">
        <f>F194</f>
        <v>100</v>
      </c>
    </row>
    <row r="194" spans="1:6" ht="37.5">
      <c r="A194" s="2" t="s">
        <v>12</v>
      </c>
      <c r="B194" s="14" t="s">
        <v>316</v>
      </c>
      <c r="C194" s="1">
        <v>200</v>
      </c>
      <c r="D194" s="14"/>
      <c r="E194" s="14"/>
      <c r="F194" s="15">
        <f>F195</f>
        <v>100</v>
      </c>
    </row>
    <row r="195" spans="1:6">
      <c r="A195" s="13" t="s">
        <v>118</v>
      </c>
      <c r="B195" s="14" t="s">
        <v>316</v>
      </c>
      <c r="C195" s="1">
        <v>200</v>
      </c>
      <c r="D195" s="14" t="s">
        <v>30</v>
      </c>
      <c r="E195" s="14"/>
      <c r="F195" s="15">
        <f>F196</f>
        <v>100</v>
      </c>
    </row>
    <row r="196" spans="1:6">
      <c r="A196" s="9" t="s">
        <v>120</v>
      </c>
      <c r="B196" s="14" t="s">
        <v>316</v>
      </c>
      <c r="C196" s="1">
        <v>200</v>
      </c>
      <c r="D196" s="14" t="s">
        <v>30</v>
      </c>
      <c r="E196" s="14" t="s">
        <v>29</v>
      </c>
      <c r="F196" s="15">
        <v>100</v>
      </c>
    </row>
    <row r="197" spans="1:6" ht="112.5">
      <c r="A197" s="22" t="s">
        <v>356</v>
      </c>
      <c r="B197" s="14" t="s">
        <v>191</v>
      </c>
      <c r="C197" s="1"/>
      <c r="D197" s="14"/>
      <c r="E197" s="14"/>
      <c r="F197" s="15">
        <f>F198+F207</f>
        <v>2841</v>
      </c>
    </row>
    <row r="198" spans="1:6" ht="112.5">
      <c r="A198" s="2" t="s">
        <v>357</v>
      </c>
      <c r="B198" s="1" t="s">
        <v>192</v>
      </c>
      <c r="C198" s="36"/>
      <c r="D198" s="36"/>
      <c r="E198" s="36"/>
      <c r="F198" s="15">
        <f>F199</f>
        <v>2740.1</v>
      </c>
    </row>
    <row r="199" spans="1:6" ht="75">
      <c r="A199" s="2" t="s">
        <v>292</v>
      </c>
      <c r="B199" s="1" t="s">
        <v>193</v>
      </c>
      <c r="C199" s="10"/>
      <c r="D199" s="10"/>
      <c r="E199" s="10"/>
      <c r="F199" s="11">
        <f>F200</f>
        <v>2740.1</v>
      </c>
    </row>
    <row r="200" spans="1:6" ht="56.25">
      <c r="A200" s="2" t="s">
        <v>165</v>
      </c>
      <c r="B200" s="1" t="s">
        <v>197</v>
      </c>
      <c r="C200" s="10"/>
      <c r="D200" s="12"/>
      <c r="E200" s="12"/>
      <c r="F200" s="11">
        <f>F201+F204</f>
        <v>2740.1</v>
      </c>
    </row>
    <row r="201" spans="1:6" ht="112.5">
      <c r="A201" s="2" t="s">
        <v>8</v>
      </c>
      <c r="B201" s="1" t="s">
        <v>197</v>
      </c>
      <c r="C201" s="10" t="s">
        <v>9</v>
      </c>
      <c r="D201" s="10"/>
      <c r="E201" s="10"/>
      <c r="F201" s="15">
        <f>F202</f>
        <v>2726.6</v>
      </c>
    </row>
    <row r="202" spans="1:6" ht="37.5">
      <c r="A202" s="9" t="s">
        <v>143</v>
      </c>
      <c r="B202" s="1" t="s">
        <v>197</v>
      </c>
      <c r="C202" s="10">
        <v>100</v>
      </c>
      <c r="D202" s="12" t="s">
        <v>10</v>
      </c>
      <c r="E202" s="12"/>
      <c r="F202" s="15">
        <f>F203</f>
        <v>2726.6</v>
      </c>
    </row>
    <row r="203" spans="1:6" ht="75">
      <c r="A203" s="2" t="s">
        <v>234</v>
      </c>
      <c r="B203" s="1" t="s">
        <v>197</v>
      </c>
      <c r="C203" s="10">
        <v>100</v>
      </c>
      <c r="D203" s="12" t="s">
        <v>10</v>
      </c>
      <c r="E203" s="12" t="s">
        <v>35</v>
      </c>
      <c r="F203" s="15">
        <v>2726.6</v>
      </c>
    </row>
    <row r="204" spans="1:6" ht="37.5">
      <c r="A204" s="2" t="s">
        <v>12</v>
      </c>
      <c r="B204" s="1" t="s">
        <v>197</v>
      </c>
      <c r="C204" s="10" t="s">
        <v>13</v>
      </c>
      <c r="D204" s="12"/>
      <c r="E204" s="12"/>
      <c r="F204" s="15">
        <f>F205</f>
        <v>13.5</v>
      </c>
    </row>
    <row r="205" spans="1:6" ht="37.5">
      <c r="A205" s="9" t="s">
        <v>143</v>
      </c>
      <c r="B205" s="1" t="s">
        <v>197</v>
      </c>
      <c r="C205" s="10" t="s">
        <v>13</v>
      </c>
      <c r="D205" s="10" t="s">
        <v>10</v>
      </c>
      <c r="E205" s="12"/>
      <c r="F205" s="15">
        <f>F206</f>
        <v>13.5</v>
      </c>
    </row>
    <row r="206" spans="1:6" ht="75">
      <c r="A206" s="2" t="s">
        <v>234</v>
      </c>
      <c r="B206" s="1" t="s">
        <v>197</v>
      </c>
      <c r="C206" s="10" t="s">
        <v>13</v>
      </c>
      <c r="D206" s="10" t="s">
        <v>10</v>
      </c>
      <c r="E206" s="10">
        <v>10</v>
      </c>
      <c r="F206" s="11">
        <v>13.5</v>
      </c>
    </row>
    <row r="207" spans="1:6" ht="75">
      <c r="A207" s="59" t="s">
        <v>407</v>
      </c>
      <c r="B207" s="1" t="s">
        <v>408</v>
      </c>
      <c r="C207" s="10"/>
      <c r="D207" s="10"/>
      <c r="E207" s="10"/>
      <c r="F207" s="11">
        <f>F208</f>
        <v>100.9</v>
      </c>
    </row>
    <row r="208" spans="1:6" ht="75">
      <c r="A208" s="59" t="s">
        <v>409</v>
      </c>
      <c r="B208" s="1" t="s">
        <v>410</v>
      </c>
      <c r="C208" s="10"/>
      <c r="D208" s="10"/>
      <c r="E208" s="10"/>
      <c r="F208" s="11">
        <f>F209</f>
        <v>100.9</v>
      </c>
    </row>
    <row r="209" spans="1:11" ht="56.25">
      <c r="A209" s="59" t="s">
        <v>411</v>
      </c>
      <c r="B209" s="1" t="s">
        <v>412</v>
      </c>
      <c r="C209" s="10"/>
      <c r="D209" s="10"/>
      <c r="E209" s="10"/>
      <c r="F209" s="11">
        <f>F210</f>
        <v>100.9</v>
      </c>
    </row>
    <row r="210" spans="1:11" ht="37.5">
      <c r="A210" s="2" t="s">
        <v>12</v>
      </c>
      <c r="B210" s="1" t="s">
        <v>412</v>
      </c>
      <c r="C210" s="10">
        <v>200</v>
      </c>
      <c r="D210" s="10"/>
      <c r="E210" s="10"/>
      <c r="F210" s="11">
        <f>F211</f>
        <v>100.9</v>
      </c>
    </row>
    <row r="211" spans="1:11" ht="37.5">
      <c r="A211" s="60" t="s">
        <v>143</v>
      </c>
      <c r="B211" s="14" t="s">
        <v>412</v>
      </c>
      <c r="C211" s="12">
        <v>200</v>
      </c>
      <c r="D211" s="12" t="s">
        <v>10</v>
      </c>
      <c r="E211" s="12"/>
      <c r="F211" s="11">
        <f>F212</f>
        <v>100.9</v>
      </c>
    </row>
    <row r="212" spans="1:11">
      <c r="A212" s="61" t="s">
        <v>413</v>
      </c>
      <c r="B212" s="14" t="s">
        <v>412</v>
      </c>
      <c r="C212" s="12">
        <v>200</v>
      </c>
      <c r="D212" s="12" t="s">
        <v>10</v>
      </c>
      <c r="E212" s="12" t="s">
        <v>29</v>
      </c>
      <c r="F212" s="11">
        <v>100.9</v>
      </c>
    </row>
    <row r="213" spans="1:11" ht="56.25">
      <c r="A213" s="17" t="s">
        <v>358</v>
      </c>
      <c r="B213" s="1" t="s">
        <v>61</v>
      </c>
      <c r="C213" s="1"/>
      <c r="D213" s="1"/>
      <c r="E213" s="1"/>
      <c r="F213" s="15">
        <f>F214+F224+F238+F248+F254</f>
        <v>173154.08900000001</v>
      </c>
    </row>
    <row r="214" spans="1:11" ht="37.5">
      <c r="A214" s="13" t="s">
        <v>359</v>
      </c>
      <c r="B214" s="1" t="s">
        <v>74</v>
      </c>
      <c r="C214" s="1"/>
      <c r="D214" s="1"/>
      <c r="E214" s="1"/>
      <c r="F214" s="15">
        <f>F215</f>
        <v>6785.7</v>
      </c>
    </row>
    <row r="215" spans="1:11">
      <c r="A215" s="17" t="s">
        <v>293</v>
      </c>
      <c r="B215" s="1" t="s">
        <v>75</v>
      </c>
      <c r="C215" s="1"/>
      <c r="D215" s="1"/>
      <c r="E215" s="1"/>
      <c r="F215" s="15">
        <f>F216</f>
        <v>6785.7</v>
      </c>
    </row>
    <row r="216" spans="1:11">
      <c r="A216" s="13" t="s">
        <v>63</v>
      </c>
      <c r="B216" s="1" t="s">
        <v>76</v>
      </c>
      <c r="C216" s="1"/>
      <c r="D216" s="1"/>
      <c r="E216" s="1"/>
      <c r="F216" s="15">
        <f>F217+F220</f>
        <v>6785.7</v>
      </c>
    </row>
    <row r="217" spans="1:11" ht="56.25">
      <c r="A217" s="13" t="s">
        <v>24</v>
      </c>
      <c r="B217" s="1" t="s">
        <v>76</v>
      </c>
      <c r="C217" s="1" t="s">
        <v>25</v>
      </c>
      <c r="D217" s="1"/>
      <c r="E217" s="1"/>
      <c r="F217" s="15">
        <f>F218</f>
        <v>6772.7</v>
      </c>
    </row>
    <row r="218" spans="1:11">
      <c r="A218" s="13" t="s">
        <v>130</v>
      </c>
      <c r="B218" s="1" t="s">
        <v>76</v>
      </c>
      <c r="C218" s="1" t="s">
        <v>25</v>
      </c>
      <c r="D218" s="1" t="s">
        <v>34</v>
      </c>
      <c r="E218" s="14"/>
      <c r="F218" s="15">
        <f>F219</f>
        <v>6772.7</v>
      </c>
    </row>
    <row r="219" spans="1:11">
      <c r="A219" s="13" t="s">
        <v>131</v>
      </c>
      <c r="B219" s="1" t="s">
        <v>76</v>
      </c>
      <c r="C219" s="1" t="s">
        <v>25</v>
      </c>
      <c r="D219" s="1" t="s">
        <v>34</v>
      </c>
      <c r="E219" s="1" t="s">
        <v>5</v>
      </c>
      <c r="F219" s="15">
        <v>6772.7</v>
      </c>
      <c r="K219" s="26"/>
    </row>
    <row r="220" spans="1:11">
      <c r="A220" s="13" t="s">
        <v>31</v>
      </c>
      <c r="B220" s="1" t="s">
        <v>77</v>
      </c>
      <c r="C220" s="1"/>
      <c r="D220" s="1"/>
      <c r="E220" s="1"/>
      <c r="F220" s="15">
        <f>F221</f>
        <v>13</v>
      </c>
    </row>
    <row r="221" spans="1:11" ht="56.25">
      <c r="A221" s="13" t="s">
        <v>24</v>
      </c>
      <c r="B221" s="1" t="s">
        <v>77</v>
      </c>
      <c r="C221" s="1" t="s">
        <v>25</v>
      </c>
      <c r="D221" s="1"/>
      <c r="E221" s="1"/>
      <c r="F221" s="15">
        <f>F222</f>
        <v>13</v>
      </c>
    </row>
    <row r="222" spans="1:11">
      <c r="A222" s="13" t="s">
        <v>130</v>
      </c>
      <c r="B222" s="1" t="s">
        <v>77</v>
      </c>
      <c r="C222" s="1" t="s">
        <v>25</v>
      </c>
      <c r="D222" s="1" t="s">
        <v>34</v>
      </c>
      <c r="E222" s="14"/>
      <c r="F222" s="15">
        <f>F223</f>
        <v>13</v>
      </c>
    </row>
    <row r="223" spans="1:11">
      <c r="A223" s="13" t="s">
        <v>131</v>
      </c>
      <c r="B223" s="1" t="s">
        <v>77</v>
      </c>
      <c r="C223" s="1" t="s">
        <v>25</v>
      </c>
      <c r="D223" s="1" t="s">
        <v>34</v>
      </c>
      <c r="E223" s="1" t="s">
        <v>5</v>
      </c>
      <c r="F223" s="15">
        <v>13</v>
      </c>
    </row>
    <row r="224" spans="1:11" ht="37.5">
      <c r="A224" s="13" t="s">
        <v>360</v>
      </c>
      <c r="B224" s="1" t="s">
        <v>69</v>
      </c>
      <c r="C224" s="1"/>
      <c r="D224" s="1"/>
      <c r="E224" s="1"/>
      <c r="F224" s="15">
        <f>F225</f>
        <v>33236.300000000003</v>
      </c>
    </row>
    <row r="225" spans="1:6" ht="37.5">
      <c r="A225" s="17" t="s">
        <v>294</v>
      </c>
      <c r="B225" s="1" t="s">
        <v>68</v>
      </c>
      <c r="C225" s="1"/>
      <c r="D225" s="1"/>
      <c r="E225" s="1"/>
      <c r="F225" s="15">
        <f>F226+F230</f>
        <v>33236.300000000003</v>
      </c>
    </row>
    <row r="226" spans="1:6" ht="37.5">
      <c r="A226" s="13" t="s">
        <v>66</v>
      </c>
      <c r="B226" s="1" t="s">
        <v>67</v>
      </c>
      <c r="C226" s="1"/>
      <c r="D226" s="1"/>
      <c r="E226" s="1"/>
      <c r="F226" s="15">
        <f>F227</f>
        <v>100</v>
      </c>
    </row>
    <row r="227" spans="1:6" ht="56.25">
      <c r="A227" s="13" t="s">
        <v>24</v>
      </c>
      <c r="B227" s="1" t="s">
        <v>67</v>
      </c>
      <c r="C227" s="1" t="s">
        <v>25</v>
      </c>
      <c r="D227" s="1"/>
      <c r="E227" s="1"/>
      <c r="F227" s="15">
        <f>F228</f>
        <v>100</v>
      </c>
    </row>
    <row r="228" spans="1:6">
      <c r="A228" s="13" t="s">
        <v>130</v>
      </c>
      <c r="B228" s="1" t="s">
        <v>67</v>
      </c>
      <c r="C228" s="1" t="s">
        <v>25</v>
      </c>
      <c r="D228" s="1" t="s">
        <v>34</v>
      </c>
      <c r="E228" s="14"/>
      <c r="F228" s="15">
        <f>F229</f>
        <v>100</v>
      </c>
    </row>
    <row r="229" spans="1:6">
      <c r="A229" s="13" t="s">
        <v>131</v>
      </c>
      <c r="B229" s="1" t="s">
        <v>67</v>
      </c>
      <c r="C229" s="1" t="s">
        <v>25</v>
      </c>
      <c r="D229" s="1" t="s">
        <v>34</v>
      </c>
      <c r="E229" s="1" t="s">
        <v>5</v>
      </c>
      <c r="F229" s="15">
        <v>100</v>
      </c>
    </row>
    <row r="230" spans="1:6">
      <c r="A230" s="13" t="s">
        <v>64</v>
      </c>
      <c r="B230" s="1" t="s">
        <v>78</v>
      </c>
      <c r="C230" s="1"/>
      <c r="D230" s="1"/>
      <c r="E230" s="1"/>
      <c r="F230" s="15">
        <f>F231+F234</f>
        <v>33136.300000000003</v>
      </c>
    </row>
    <row r="231" spans="1:6" ht="56.25">
      <c r="A231" s="13" t="s">
        <v>24</v>
      </c>
      <c r="B231" s="1" t="s">
        <v>78</v>
      </c>
      <c r="C231" s="1" t="s">
        <v>25</v>
      </c>
      <c r="D231" s="1"/>
      <c r="E231" s="1"/>
      <c r="F231" s="15">
        <f>F232</f>
        <v>33074.300000000003</v>
      </c>
    </row>
    <row r="232" spans="1:6">
      <c r="A232" s="13" t="s">
        <v>130</v>
      </c>
      <c r="B232" s="1" t="s">
        <v>78</v>
      </c>
      <c r="C232" s="1" t="s">
        <v>25</v>
      </c>
      <c r="D232" s="1" t="s">
        <v>34</v>
      </c>
      <c r="E232" s="14"/>
      <c r="F232" s="15">
        <f>F233</f>
        <v>33074.300000000003</v>
      </c>
    </row>
    <row r="233" spans="1:6">
      <c r="A233" s="13" t="s">
        <v>131</v>
      </c>
      <c r="B233" s="1" t="s">
        <v>78</v>
      </c>
      <c r="C233" s="1" t="s">
        <v>25</v>
      </c>
      <c r="D233" s="1" t="s">
        <v>34</v>
      </c>
      <c r="E233" s="1" t="s">
        <v>5</v>
      </c>
      <c r="F233" s="15">
        <v>33074.300000000003</v>
      </c>
    </row>
    <row r="234" spans="1:6">
      <c r="A234" s="13" t="s">
        <v>31</v>
      </c>
      <c r="B234" s="1" t="s">
        <v>79</v>
      </c>
      <c r="C234" s="1"/>
      <c r="D234" s="1"/>
      <c r="E234" s="1"/>
      <c r="F234" s="15">
        <f>F235</f>
        <v>62</v>
      </c>
    </row>
    <row r="235" spans="1:6" ht="56.25">
      <c r="A235" s="13" t="s">
        <v>24</v>
      </c>
      <c r="B235" s="1" t="s">
        <v>79</v>
      </c>
      <c r="C235" s="1" t="s">
        <v>25</v>
      </c>
      <c r="D235" s="1"/>
      <c r="E235" s="1"/>
      <c r="F235" s="15">
        <f>F236</f>
        <v>62</v>
      </c>
    </row>
    <row r="236" spans="1:6">
      <c r="A236" s="13" t="s">
        <v>130</v>
      </c>
      <c r="B236" s="1" t="s">
        <v>79</v>
      </c>
      <c r="C236" s="1" t="s">
        <v>25</v>
      </c>
      <c r="D236" s="1" t="s">
        <v>34</v>
      </c>
      <c r="E236" s="14"/>
      <c r="F236" s="15">
        <f>F237</f>
        <v>62</v>
      </c>
    </row>
    <row r="237" spans="1:6">
      <c r="A237" s="13" t="s">
        <v>131</v>
      </c>
      <c r="B237" s="1" t="s">
        <v>79</v>
      </c>
      <c r="C237" s="1" t="s">
        <v>25</v>
      </c>
      <c r="D237" s="1" t="s">
        <v>34</v>
      </c>
      <c r="E237" s="1" t="s">
        <v>5</v>
      </c>
      <c r="F237" s="15">
        <v>62</v>
      </c>
    </row>
    <row r="238" spans="1:6" ht="37.5">
      <c r="A238" s="13" t="s">
        <v>361</v>
      </c>
      <c r="B238" s="1" t="s">
        <v>156</v>
      </c>
      <c r="C238" s="1" t="s">
        <v>6</v>
      </c>
      <c r="D238" s="1"/>
      <c r="E238" s="1"/>
      <c r="F238" s="15">
        <f>F239</f>
        <v>126804.2</v>
      </c>
    </row>
    <row r="239" spans="1:6">
      <c r="A239" s="13" t="s">
        <v>295</v>
      </c>
      <c r="B239" s="1" t="s">
        <v>80</v>
      </c>
      <c r="C239" s="1"/>
      <c r="D239" s="1"/>
      <c r="E239" s="1"/>
      <c r="F239" s="15">
        <f>F240</f>
        <v>126804.2</v>
      </c>
    </row>
    <row r="240" spans="1:6" ht="37.5">
      <c r="A240" s="13" t="s">
        <v>62</v>
      </c>
      <c r="B240" s="1" t="s">
        <v>81</v>
      </c>
      <c r="C240" s="1" t="s">
        <v>6</v>
      </c>
      <c r="D240" s="1"/>
      <c r="E240" s="1"/>
      <c r="F240" s="15">
        <f>F241+F244</f>
        <v>126804.2</v>
      </c>
    </row>
    <row r="241" spans="1:6" ht="56.25">
      <c r="A241" s="13" t="s">
        <v>24</v>
      </c>
      <c r="B241" s="1" t="s">
        <v>81</v>
      </c>
      <c r="C241" s="1" t="s">
        <v>25</v>
      </c>
      <c r="D241" s="1"/>
      <c r="E241" s="1"/>
      <c r="F241" s="15">
        <f>F242</f>
        <v>126747.2</v>
      </c>
    </row>
    <row r="242" spans="1:6">
      <c r="A242" s="13" t="s">
        <v>130</v>
      </c>
      <c r="B242" s="1" t="s">
        <v>81</v>
      </c>
      <c r="C242" s="1" t="s">
        <v>25</v>
      </c>
      <c r="D242" s="1" t="s">
        <v>34</v>
      </c>
      <c r="E242" s="14"/>
      <c r="F242" s="15">
        <f>F243</f>
        <v>126747.2</v>
      </c>
    </row>
    <row r="243" spans="1:6">
      <c r="A243" s="13" t="s">
        <v>131</v>
      </c>
      <c r="B243" s="1" t="s">
        <v>81</v>
      </c>
      <c r="C243" s="1" t="s">
        <v>25</v>
      </c>
      <c r="D243" s="1" t="s">
        <v>34</v>
      </c>
      <c r="E243" s="1" t="s">
        <v>5</v>
      </c>
      <c r="F243" s="15">
        <v>126747.2</v>
      </c>
    </row>
    <row r="244" spans="1:6">
      <c r="A244" s="13" t="s">
        <v>31</v>
      </c>
      <c r="B244" s="1" t="s">
        <v>82</v>
      </c>
      <c r="C244" s="1"/>
      <c r="D244" s="1"/>
      <c r="E244" s="1"/>
      <c r="F244" s="15">
        <f>F245</f>
        <v>57</v>
      </c>
    </row>
    <row r="245" spans="1:6" ht="56.25">
      <c r="A245" s="13" t="s">
        <v>24</v>
      </c>
      <c r="B245" s="1" t="s">
        <v>82</v>
      </c>
      <c r="C245" s="1" t="s">
        <v>25</v>
      </c>
      <c r="D245" s="1"/>
      <c r="E245" s="1"/>
      <c r="F245" s="15">
        <f>F246</f>
        <v>57</v>
      </c>
    </row>
    <row r="246" spans="1:6">
      <c r="A246" s="13" t="s">
        <v>130</v>
      </c>
      <c r="B246" s="1" t="s">
        <v>82</v>
      </c>
      <c r="C246" s="1" t="s">
        <v>25</v>
      </c>
      <c r="D246" s="1" t="s">
        <v>34</v>
      </c>
      <c r="E246" s="14"/>
      <c r="F246" s="15">
        <f>F247</f>
        <v>57</v>
      </c>
    </row>
    <row r="247" spans="1:6">
      <c r="A247" s="13" t="s">
        <v>131</v>
      </c>
      <c r="B247" s="1" t="s">
        <v>82</v>
      </c>
      <c r="C247" s="1" t="s">
        <v>25</v>
      </c>
      <c r="D247" s="1" t="s">
        <v>34</v>
      </c>
      <c r="E247" s="1" t="s">
        <v>5</v>
      </c>
      <c r="F247" s="15">
        <v>57</v>
      </c>
    </row>
    <row r="248" spans="1:6" ht="37.5">
      <c r="A248" s="13" t="s">
        <v>362</v>
      </c>
      <c r="B248" s="1" t="s">
        <v>83</v>
      </c>
      <c r="C248" s="1"/>
      <c r="D248" s="1"/>
      <c r="E248" s="1"/>
      <c r="F248" s="15">
        <f>F249</f>
        <v>5270</v>
      </c>
    </row>
    <row r="249" spans="1:6" ht="37.5">
      <c r="A249" s="13" t="s">
        <v>296</v>
      </c>
      <c r="B249" s="1" t="s">
        <v>84</v>
      </c>
      <c r="C249" s="1"/>
      <c r="D249" s="1"/>
      <c r="E249" s="1"/>
      <c r="F249" s="15">
        <f>F250</f>
        <v>5270</v>
      </c>
    </row>
    <row r="250" spans="1:6">
      <c r="A250" s="13" t="s">
        <v>65</v>
      </c>
      <c r="B250" s="1" t="s">
        <v>85</v>
      </c>
      <c r="C250" s="1"/>
      <c r="D250" s="1"/>
      <c r="E250" s="1"/>
      <c r="F250" s="15">
        <f>F251</f>
        <v>5270</v>
      </c>
    </row>
    <row r="251" spans="1:6" ht="56.25">
      <c r="A251" s="13" t="s">
        <v>24</v>
      </c>
      <c r="B251" s="1" t="s">
        <v>85</v>
      </c>
      <c r="C251" s="1" t="s">
        <v>25</v>
      </c>
      <c r="D251" s="1"/>
      <c r="E251" s="1"/>
      <c r="F251" s="15">
        <f>F252</f>
        <v>5270</v>
      </c>
    </row>
    <row r="252" spans="1:6">
      <c r="A252" s="13" t="s">
        <v>130</v>
      </c>
      <c r="B252" s="1" t="s">
        <v>85</v>
      </c>
      <c r="C252" s="1" t="s">
        <v>25</v>
      </c>
      <c r="D252" s="1" t="s">
        <v>34</v>
      </c>
      <c r="E252" s="14"/>
      <c r="F252" s="15">
        <f>F253</f>
        <v>5270</v>
      </c>
    </row>
    <row r="253" spans="1:6">
      <c r="A253" s="13" t="s">
        <v>131</v>
      </c>
      <c r="B253" s="1" t="s">
        <v>85</v>
      </c>
      <c r="C253" s="1" t="s">
        <v>25</v>
      </c>
      <c r="D253" s="1" t="s">
        <v>34</v>
      </c>
      <c r="E253" s="1" t="s">
        <v>5</v>
      </c>
      <c r="F253" s="15">
        <v>5270</v>
      </c>
    </row>
    <row r="254" spans="1:6" ht="37.5">
      <c r="A254" s="13" t="s">
        <v>363</v>
      </c>
      <c r="B254" s="1" t="s">
        <v>166</v>
      </c>
      <c r="C254" s="1"/>
      <c r="D254" s="1"/>
      <c r="E254" s="1"/>
      <c r="F254" s="15">
        <f>F255</f>
        <v>1057.8889999999999</v>
      </c>
    </row>
    <row r="255" spans="1:6" ht="37.5">
      <c r="A255" s="13" t="s">
        <v>297</v>
      </c>
      <c r="B255" s="1" t="s">
        <v>167</v>
      </c>
      <c r="C255" s="1"/>
      <c r="D255" s="1"/>
      <c r="E255" s="1"/>
      <c r="F255" s="15">
        <f>F256</f>
        <v>1057.8889999999999</v>
      </c>
    </row>
    <row r="256" spans="1:6" ht="56.25">
      <c r="A256" s="13" t="s">
        <v>168</v>
      </c>
      <c r="B256" s="1" t="s">
        <v>169</v>
      </c>
      <c r="C256" s="1"/>
      <c r="D256" s="1"/>
      <c r="E256" s="1"/>
      <c r="F256" s="15">
        <f>F257+F260</f>
        <v>1057.8889999999999</v>
      </c>
    </row>
    <row r="257" spans="1:6" ht="112.5">
      <c r="A257" s="9" t="s">
        <v>8</v>
      </c>
      <c r="B257" s="1" t="s">
        <v>169</v>
      </c>
      <c r="C257" s="1">
        <v>100</v>
      </c>
      <c r="D257" s="1"/>
      <c r="E257" s="1"/>
      <c r="F257" s="15">
        <f>F258</f>
        <v>1042.8889999999999</v>
      </c>
    </row>
    <row r="258" spans="1:6">
      <c r="A258" s="9" t="s">
        <v>150</v>
      </c>
      <c r="B258" s="1" t="s">
        <v>169</v>
      </c>
      <c r="C258" s="1">
        <v>100</v>
      </c>
      <c r="D258" s="14" t="s">
        <v>5</v>
      </c>
      <c r="E258" s="14"/>
      <c r="F258" s="15">
        <f>F259</f>
        <v>1042.8889999999999</v>
      </c>
    </row>
    <row r="259" spans="1:6">
      <c r="A259" s="9" t="s">
        <v>126</v>
      </c>
      <c r="B259" s="1" t="s">
        <v>169</v>
      </c>
      <c r="C259" s="1">
        <v>100</v>
      </c>
      <c r="D259" s="14" t="s">
        <v>5</v>
      </c>
      <c r="E259" s="14" t="s">
        <v>20</v>
      </c>
      <c r="F259" s="15">
        <v>1042.8889999999999</v>
      </c>
    </row>
    <row r="260" spans="1:6" ht="37.5">
      <c r="A260" s="13" t="s">
        <v>12</v>
      </c>
      <c r="B260" s="1" t="s">
        <v>169</v>
      </c>
      <c r="C260" s="1">
        <v>200</v>
      </c>
      <c r="D260" s="14"/>
      <c r="E260" s="14"/>
      <c r="F260" s="15">
        <f>F261</f>
        <v>15</v>
      </c>
    </row>
    <row r="261" spans="1:6">
      <c r="A261" s="9" t="s">
        <v>150</v>
      </c>
      <c r="B261" s="1" t="s">
        <v>169</v>
      </c>
      <c r="C261" s="1">
        <v>200</v>
      </c>
      <c r="D261" s="14" t="s">
        <v>5</v>
      </c>
      <c r="E261" s="14"/>
      <c r="F261" s="15">
        <f>F262</f>
        <v>15</v>
      </c>
    </row>
    <row r="262" spans="1:6">
      <c r="A262" s="9" t="s">
        <v>126</v>
      </c>
      <c r="B262" s="1" t="s">
        <v>169</v>
      </c>
      <c r="C262" s="1">
        <v>200</v>
      </c>
      <c r="D262" s="14" t="s">
        <v>5</v>
      </c>
      <c r="E262" s="14" t="s">
        <v>20</v>
      </c>
      <c r="F262" s="15">
        <v>15</v>
      </c>
    </row>
    <row r="263" spans="1:6" ht="56.25">
      <c r="A263" s="13" t="s">
        <v>364</v>
      </c>
      <c r="B263" s="1" t="s">
        <v>60</v>
      </c>
      <c r="C263" s="1" t="s">
        <v>6</v>
      </c>
      <c r="D263" s="1"/>
      <c r="E263" s="1"/>
      <c r="F263" s="15">
        <f t="shared" ref="F263:F268" si="0">F264</f>
        <v>2112</v>
      </c>
    </row>
    <row r="264" spans="1:6" ht="75">
      <c r="A264" s="2" t="s">
        <v>365</v>
      </c>
      <c r="B264" s="1" t="s">
        <v>186</v>
      </c>
      <c r="C264" s="19"/>
      <c r="D264" s="19"/>
      <c r="E264" s="1"/>
      <c r="F264" s="15">
        <f t="shared" si="0"/>
        <v>2112</v>
      </c>
    </row>
    <row r="265" spans="1:6">
      <c r="A265" s="16" t="s">
        <v>298</v>
      </c>
      <c r="B265" s="1" t="s">
        <v>176</v>
      </c>
      <c r="C265" s="1"/>
      <c r="D265" s="1"/>
      <c r="E265" s="1"/>
      <c r="F265" s="15">
        <f t="shared" si="0"/>
        <v>2112</v>
      </c>
    </row>
    <row r="266" spans="1:6" ht="37.5">
      <c r="A266" s="20" t="s">
        <v>170</v>
      </c>
      <c r="B266" s="10" t="s">
        <v>177</v>
      </c>
      <c r="C266" s="10"/>
      <c r="D266" s="10"/>
      <c r="E266" s="10"/>
      <c r="F266" s="11">
        <f t="shared" si="0"/>
        <v>2112</v>
      </c>
    </row>
    <row r="267" spans="1:6" ht="37.5">
      <c r="A267" s="13" t="s">
        <v>12</v>
      </c>
      <c r="B267" s="10" t="s">
        <v>177</v>
      </c>
      <c r="C267" s="10">
        <v>200</v>
      </c>
      <c r="D267" s="10"/>
      <c r="E267" s="10"/>
      <c r="F267" s="11">
        <f t="shared" si="0"/>
        <v>2112</v>
      </c>
    </row>
    <row r="268" spans="1:6">
      <c r="A268" s="9" t="s">
        <v>132</v>
      </c>
      <c r="B268" s="10" t="s">
        <v>177</v>
      </c>
      <c r="C268" s="10">
        <v>200</v>
      </c>
      <c r="D268" s="10" t="s">
        <v>18</v>
      </c>
      <c r="E268" s="12"/>
      <c r="F268" s="11">
        <f t="shared" si="0"/>
        <v>2112</v>
      </c>
    </row>
    <row r="269" spans="1:6" ht="37.5">
      <c r="A269" s="9" t="s">
        <v>133</v>
      </c>
      <c r="B269" s="10" t="s">
        <v>177</v>
      </c>
      <c r="C269" s="10">
        <v>200</v>
      </c>
      <c r="D269" s="10" t="s">
        <v>18</v>
      </c>
      <c r="E269" s="10" t="s">
        <v>10</v>
      </c>
      <c r="F269" s="15">
        <v>2112</v>
      </c>
    </row>
    <row r="270" spans="1:6" ht="75">
      <c r="A270" s="9" t="s">
        <v>366</v>
      </c>
      <c r="B270" s="10" t="s">
        <v>108</v>
      </c>
      <c r="C270" s="10"/>
      <c r="D270" s="10"/>
      <c r="E270" s="10"/>
      <c r="F270" s="11">
        <f>F271</f>
        <v>70</v>
      </c>
    </row>
    <row r="271" spans="1:6">
      <c r="A271" s="2" t="s">
        <v>299</v>
      </c>
      <c r="B271" s="10" t="s">
        <v>109</v>
      </c>
      <c r="C271" s="10"/>
      <c r="D271" s="10"/>
      <c r="E271" s="10"/>
      <c r="F271" s="11">
        <f>F272</f>
        <v>70</v>
      </c>
    </row>
    <row r="272" spans="1:6">
      <c r="A272" s="9" t="s">
        <v>23</v>
      </c>
      <c r="B272" s="14" t="s">
        <v>179</v>
      </c>
      <c r="C272" s="10"/>
      <c r="D272" s="10"/>
      <c r="E272" s="10"/>
      <c r="F272" s="11">
        <f>F273</f>
        <v>70</v>
      </c>
    </row>
    <row r="273" spans="1:6" ht="37.5">
      <c r="A273" s="9" t="s">
        <v>12</v>
      </c>
      <c r="B273" s="14" t="s">
        <v>179</v>
      </c>
      <c r="C273" s="10">
        <v>200</v>
      </c>
      <c r="D273" s="10"/>
      <c r="E273" s="10"/>
      <c r="F273" s="11">
        <f>F274</f>
        <v>70</v>
      </c>
    </row>
    <row r="274" spans="1:6">
      <c r="A274" s="9" t="s">
        <v>118</v>
      </c>
      <c r="B274" s="14" t="s">
        <v>179</v>
      </c>
      <c r="C274" s="10">
        <v>200</v>
      </c>
      <c r="D274" s="10" t="s">
        <v>30</v>
      </c>
      <c r="E274" s="12"/>
      <c r="F274" s="11">
        <f>F275</f>
        <v>70</v>
      </c>
    </row>
    <row r="275" spans="1:6">
      <c r="A275" s="9" t="s">
        <v>120</v>
      </c>
      <c r="B275" s="14" t="s">
        <v>179</v>
      </c>
      <c r="C275" s="10">
        <v>200</v>
      </c>
      <c r="D275" s="10" t="s">
        <v>30</v>
      </c>
      <c r="E275" s="10" t="s">
        <v>29</v>
      </c>
      <c r="F275" s="11">
        <v>70</v>
      </c>
    </row>
    <row r="276" spans="1:6" ht="93.75">
      <c r="A276" s="2" t="s">
        <v>235</v>
      </c>
      <c r="B276" s="1" t="s">
        <v>392</v>
      </c>
      <c r="C276" s="12"/>
      <c r="D276" s="12"/>
      <c r="E276" s="12"/>
      <c r="F276" s="11">
        <f>F277</f>
        <v>17.5</v>
      </c>
    </row>
    <row r="277" spans="1:6" ht="37.5">
      <c r="A277" s="13" t="s">
        <v>38</v>
      </c>
      <c r="B277" s="1" t="s">
        <v>392</v>
      </c>
      <c r="C277" s="10">
        <v>300</v>
      </c>
      <c r="D277" s="12"/>
      <c r="E277" s="12"/>
      <c r="F277" s="11">
        <f>F278</f>
        <v>17.5</v>
      </c>
    </row>
    <row r="278" spans="1:6">
      <c r="A278" s="13" t="s">
        <v>123</v>
      </c>
      <c r="B278" s="1" t="s">
        <v>392</v>
      </c>
      <c r="C278" s="10">
        <v>300</v>
      </c>
      <c r="D278" s="12" t="s">
        <v>35</v>
      </c>
      <c r="E278" s="12"/>
      <c r="F278" s="11">
        <f>F279</f>
        <v>17.5</v>
      </c>
    </row>
    <row r="279" spans="1:6">
      <c r="A279" s="13" t="s">
        <v>124</v>
      </c>
      <c r="B279" s="1" t="s">
        <v>392</v>
      </c>
      <c r="C279" s="10">
        <v>300</v>
      </c>
      <c r="D279" s="12" t="s">
        <v>35</v>
      </c>
      <c r="E279" s="12" t="s">
        <v>10</v>
      </c>
      <c r="F279" s="11">
        <v>17.5</v>
      </c>
    </row>
    <row r="280" spans="1:6" ht="168.75">
      <c r="A280" s="31" t="s">
        <v>390</v>
      </c>
      <c r="B280" s="1" t="s">
        <v>388</v>
      </c>
      <c r="C280" s="10"/>
      <c r="D280" s="12"/>
      <c r="E280" s="12"/>
      <c r="F280" s="11">
        <f>F281</f>
        <v>365.5</v>
      </c>
    </row>
    <row r="281" spans="1:6" ht="37.5">
      <c r="A281" s="9" t="s">
        <v>12</v>
      </c>
      <c r="B281" s="1" t="s">
        <v>388</v>
      </c>
      <c r="C281" s="12" t="s">
        <v>13</v>
      </c>
      <c r="D281" s="12"/>
      <c r="E281" s="12"/>
      <c r="F281" s="11">
        <f>F282</f>
        <v>365.5</v>
      </c>
    </row>
    <row r="282" spans="1:6">
      <c r="A282" s="9" t="s">
        <v>136</v>
      </c>
      <c r="B282" s="1" t="s">
        <v>388</v>
      </c>
      <c r="C282" s="12">
        <v>200</v>
      </c>
      <c r="D282" s="12" t="s">
        <v>16</v>
      </c>
      <c r="E282" s="12"/>
      <c r="F282" s="11">
        <f>F283</f>
        <v>365.5</v>
      </c>
    </row>
    <row r="283" spans="1:6">
      <c r="A283" s="9" t="s">
        <v>158</v>
      </c>
      <c r="B283" s="1" t="s">
        <v>388</v>
      </c>
      <c r="C283" s="12">
        <v>200</v>
      </c>
      <c r="D283" s="12" t="s">
        <v>16</v>
      </c>
      <c r="E283" s="12" t="s">
        <v>17</v>
      </c>
      <c r="F283" s="15">
        <v>365.5</v>
      </c>
    </row>
    <row r="284" spans="1:6" ht="150">
      <c r="A284" s="31" t="s">
        <v>391</v>
      </c>
      <c r="B284" s="1" t="s">
        <v>389</v>
      </c>
      <c r="C284" s="10"/>
      <c r="D284" s="12"/>
      <c r="E284" s="12"/>
      <c r="F284" s="11">
        <f>F285</f>
        <v>333.6</v>
      </c>
    </row>
    <row r="285" spans="1:6" ht="37.5">
      <c r="A285" s="9" t="s">
        <v>12</v>
      </c>
      <c r="B285" s="1" t="s">
        <v>389</v>
      </c>
      <c r="C285" s="12" t="s">
        <v>13</v>
      </c>
      <c r="D285" s="12"/>
      <c r="E285" s="12"/>
      <c r="F285" s="11">
        <f>F286</f>
        <v>333.6</v>
      </c>
    </row>
    <row r="286" spans="1:6">
      <c r="A286" s="9" t="s">
        <v>136</v>
      </c>
      <c r="B286" s="1" t="s">
        <v>389</v>
      </c>
      <c r="C286" s="12">
        <v>200</v>
      </c>
      <c r="D286" s="12" t="s">
        <v>16</v>
      </c>
      <c r="E286" s="12"/>
      <c r="F286" s="11">
        <f>F287</f>
        <v>333.6</v>
      </c>
    </row>
    <row r="287" spans="1:6">
      <c r="A287" s="9" t="s">
        <v>158</v>
      </c>
      <c r="B287" s="1" t="s">
        <v>389</v>
      </c>
      <c r="C287" s="12">
        <v>200</v>
      </c>
      <c r="D287" s="12" t="s">
        <v>16</v>
      </c>
      <c r="E287" s="12" t="s">
        <v>17</v>
      </c>
      <c r="F287" s="15">
        <v>333.6</v>
      </c>
    </row>
    <row r="288" spans="1:6" ht="75">
      <c r="A288" s="13" t="s">
        <v>367</v>
      </c>
      <c r="B288" s="1" t="s">
        <v>327</v>
      </c>
      <c r="C288" s="10"/>
      <c r="D288" s="12"/>
      <c r="E288" s="12"/>
      <c r="F288" s="11">
        <f>F289</f>
        <v>89315</v>
      </c>
    </row>
    <row r="289" spans="1:6" ht="37.5">
      <c r="A289" s="13" t="s">
        <v>328</v>
      </c>
      <c r="B289" s="1" t="s">
        <v>400</v>
      </c>
      <c r="C289" s="10"/>
      <c r="D289" s="12"/>
      <c r="E289" s="12"/>
      <c r="F289" s="11">
        <f>F290+F295</f>
        <v>89315</v>
      </c>
    </row>
    <row r="290" spans="1:6" ht="56.25">
      <c r="A290" s="35" t="s">
        <v>404</v>
      </c>
      <c r="B290" s="18" t="s">
        <v>401</v>
      </c>
      <c r="C290" s="10"/>
      <c r="D290" s="12"/>
      <c r="E290" s="12"/>
      <c r="F290" s="15">
        <f>F291</f>
        <v>86952</v>
      </c>
    </row>
    <row r="291" spans="1:6" ht="56.25">
      <c r="A291" s="58" t="s">
        <v>406</v>
      </c>
      <c r="B291" s="14" t="s">
        <v>399</v>
      </c>
      <c r="C291" s="10"/>
      <c r="D291" s="12"/>
      <c r="E291" s="12"/>
      <c r="F291" s="11">
        <f>F292</f>
        <v>86952</v>
      </c>
    </row>
    <row r="292" spans="1:6" ht="37.5">
      <c r="A292" s="9" t="s">
        <v>12</v>
      </c>
      <c r="B292" s="14" t="s">
        <v>399</v>
      </c>
      <c r="C292" s="10">
        <v>200</v>
      </c>
      <c r="D292" s="12"/>
      <c r="E292" s="12"/>
      <c r="F292" s="11">
        <f>F293</f>
        <v>86952</v>
      </c>
    </row>
    <row r="293" spans="1:6" ht="32.25" customHeight="1">
      <c r="A293" s="41" t="s">
        <v>127</v>
      </c>
      <c r="B293" s="14" t="s">
        <v>399</v>
      </c>
      <c r="C293" s="10">
        <v>200</v>
      </c>
      <c r="D293" s="12" t="s">
        <v>17</v>
      </c>
      <c r="E293" s="12"/>
      <c r="F293" s="11">
        <f>F294</f>
        <v>86952</v>
      </c>
    </row>
    <row r="294" spans="1:6" ht="20.25" customHeight="1">
      <c r="A294" s="42" t="s">
        <v>128</v>
      </c>
      <c r="B294" s="14" t="s">
        <v>399</v>
      </c>
      <c r="C294" s="10">
        <v>200</v>
      </c>
      <c r="D294" s="12" t="s">
        <v>17</v>
      </c>
      <c r="E294" s="12" t="s">
        <v>5</v>
      </c>
      <c r="F294" s="15">
        <v>86952</v>
      </c>
    </row>
    <row r="295" spans="1:6">
      <c r="A295" s="35" t="s">
        <v>405</v>
      </c>
      <c r="B295" s="18" t="s">
        <v>403</v>
      </c>
      <c r="C295" s="10"/>
      <c r="D295" s="12"/>
      <c r="E295" s="12"/>
      <c r="F295" s="15">
        <f>F296</f>
        <v>2363</v>
      </c>
    </row>
    <row r="296" spans="1:6" ht="37.5">
      <c r="A296" s="58" t="s">
        <v>330</v>
      </c>
      <c r="B296" s="14" t="s">
        <v>402</v>
      </c>
      <c r="C296" s="10"/>
      <c r="D296" s="12"/>
      <c r="E296" s="12"/>
      <c r="F296" s="15">
        <f>F297</f>
        <v>2363</v>
      </c>
    </row>
    <row r="297" spans="1:6" ht="37.5">
      <c r="A297" s="2" t="s">
        <v>273</v>
      </c>
      <c r="B297" s="14" t="s">
        <v>402</v>
      </c>
      <c r="C297" s="10">
        <v>400</v>
      </c>
      <c r="D297" s="12"/>
      <c r="E297" s="12"/>
      <c r="F297" s="15">
        <f>F298</f>
        <v>2363</v>
      </c>
    </row>
    <row r="298" spans="1:6" ht="30" customHeight="1">
      <c r="A298" s="41" t="s">
        <v>127</v>
      </c>
      <c r="B298" s="14" t="s">
        <v>402</v>
      </c>
      <c r="C298" s="10">
        <v>400</v>
      </c>
      <c r="D298" s="12" t="s">
        <v>17</v>
      </c>
      <c r="E298" s="12"/>
      <c r="F298" s="15">
        <f>F299</f>
        <v>2363</v>
      </c>
    </row>
    <row r="299" spans="1:6" ht="20.25" customHeight="1">
      <c r="A299" s="42" t="s">
        <v>329</v>
      </c>
      <c r="B299" s="14" t="s">
        <v>402</v>
      </c>
      <c r="C299" s="10">
        <v>400</v>
      </c>
      <c r="D299" s="12" t="s">
        <v>17</v>
      </c>
      <c r="E299" s="12" t="s">
        <v>10</v>
      </c>
      <c r="F299" s="15">
        <v>2363</v>
      </c>
    </row>
    <row r="300" spans="1:6" ht="75">
      <c r="A300" s="9" t="s">
        <v>368</v>
      </c>
      <c r="B300" s="10" t="s">
        <v>57</v>
      </c>
      <c r="C300" s="10" t="s">
        <v>6</v>
      </c>
      <c r="D300" s="10"/>
      <c r="E300" s="10"/>
      <c r="F300" s="11">
        <f>F301</f>
        <v>2568.4929999999999</v>
      </c>
    </row>
    <row r="301" spans="1:6" ht="56.25">
      <c r="A301" s="9" t="s">
        <v>300</v>
      </c>
      <c r="B301" s="10" t="s">
        <v>58</v>
      </c>
      <c r="C301" s="10"/>
      <c r="D301" s="10"/>
      <c r="E301" s="10"/>
      <c r="F301" s="11">
        <f>F302</f>
        <v>2568.4929999999999</v>
      </c>
    </row>
    <row r="302" spans="1:6">
      <c r="A302" s="9" t="s">
        <v>11</v>
      </c>
      <c r="B302" s="10" t="s">
        <v>59</v>
      </c>
      <c r="C302" s="10" t="s">
        <v>6</v>
      </c>
      <c r="D302" s="10"/>
      <c r="E302" s="10"/>
      <c r="F302" s="11">
        <f>F303+F306+F309</f>
        <v>2568.4929999999999</v>
      </c>
    </row>
    <row r="303" spans="1:6" ht="112.5">
      <c r="A303" s="9" t="s">
        <v>8</v>
      </c>
      <c r="B303" s="10" t="s">
        <v>59</v>
      </c>
      <c r="C303" s="10" t="s">
        <v>9</v>
      </c>
      <c r="D303" s="10"/>
      <c r="E303" s="10"/>
      <c r="F303" s="11">
        <f>F304</f>
        <v>2240.2930000000001</v>
      </c>
    </row>
    <row r="304" spans="1:6">
      <c r="A304" s="9" t="s">
        <v>150</v>
      </c>
      <c r="B304" s="10" t="s">
        <v>59</v>
      </c>
      <c r="C304" s="10">
        <v>100</v>
      </c>
      <c r="D304" s="10" t="s">
        <v>5</v>
      </c>
      <c r="E304" s="12"/>
      <c r="F304" s="11">
        <f>F305</f>
        <v>2240.2930000000001</v>
      </c>
    </row>
    <row r="305" spans="1:6">
      <c r="A305" s="9" t="s">
        <v>126</v>
      </c>
      <c r="B305" s="10" t="s">
        <v>59</v>
      </c>
      <c r="C305" s="10">
        <v>100</v>
      </c>
      <c r="D305" s="10" t="s">
        <v>5</v>
      </c>
      <c r="E305" s="10" t="s">
        <v>20</v>
      </c>
      <c r="F305" s="15">
        <v>2240.2930000000001</v>
      </c>
    </row>
    <row r="306" spans="1:6" ht="37.5">
      <c r="A306" s="9" t="s">
        <v>12</v>
      </c>
      <c r="B306" s="10" t="s">
        <v>59</v>
      </c>
      <c r="C306" s="10" t="s">
        <v>13</v>
      </c>
      <c r="D306" s="10"/>
      <c r="E306" s="10"/>
      <c r="F306" s="11">
        <f>F307</f>
        <v>318.2</v>
      </c>
    </row>
    <row r="307" spans="1:6">
      <c r="A307" s="9" t="s">
        <v>150</v>
      </c>
      <c r="B307" s="10" t="s">
        <v>59</v>
      </c>
      <c r="C307" s="10">
        <v>200</v>
      </c>
      <c r="D307" s="10" t="s">
        <v>5</v>
      </c>
      <c r="E307" s="12"/>
      <c r="F307" s="11">
        <f>F308</f>
        <v>318.2</v>
      </c>
    </row>
    <row r="308" spans="1:6">
      <c r="A308" s="9" t="s">
        <v>126</v>
      </c>
      <c r="B308" s="10" t="s">
        <v>59</v>
      </c>
      <c r="C308" s="10">
        <v>200</v>
      </c>
      <c r="D308" s="12" t="s">
        <v>5</v>
      </c>
      <c r="E308" s="12" t="s">
        <v>20</v>
      </c>
      <c r="F308" s="15">
        <v>318.2</v>
      </c>
    </row>
    <row r="309" spans="1:6">
      <c r="A309" s="9" t="s">
        <v>14</v>
      </c>
      <c r="B309" s="10" t="s">
        <v>59</v>
      </c>
      <c r="C309" s="10" t="s">
        <v>15</v>
      </c>
      <c r="D309" s="10"/>
      <c r="E309" s="10"/>
      <c r="F309" s="11">
        <f>F310</f>
        <v>10</v>
      </c>
    </row>
    <row r="310" spans="1:6">
      <c r="A310" s="9" t="s">
        <v>150</v>
      </c>
      <c r="B310" s="10" t="s">
        <v>59</v>
      </c>
      <c r="C310" s="10" t="s">
        <v>15</v>
      </c>
      <c r="D310" s="10" t="s">
        <v>5</v>
      </c>
      <c r="E310" s="12"/>
      <c r="F310" s="11">
        <f>F311</f>
        <v>10</v>
      </c>
    </row>
    <row r="311" spans="1:6">
      <c r="A311" s="9" t="s">
        <v>126</v>
      </c>
      <c r="B311" s="10" t="s">
        <v>59</v>
      </c>
      <c r="C311" s="10" t="s">
        <v>15</v>
      </c>
      <c r="D311" s="10" t="s">
        <v>5</v>
      </c>
      <c r="E311" s="10" t="s">
        <v>20</v>
      </c>
      <c r="F311" s="15">
        <v>10</v>
      </c>
    </row>
    <row r="312" spans="1:6" ht="75">
      <c r="A312" s="9" t="s">
        <v>369</v>
      </c>
      <c r="B312" s="10" t="s">
        <v>54</v>
      </c>
      <c r="C312" s="10"/>
      <c r="D312" s="10"/>
      <c r="E312" s="10"/>
      <c r="F312" s="11">
        <f>F313</f>
        <v>6516.134</v>
      </c>
    </row>
    <row r="313" spans="1:6" ht="56.25">
      <c r="A313" s="9" t="s">
        <v>301</v>
      </c>
      <c r="B313" s="10" t="s">
        <v>55</v>
      </c>
      <c r="C313" s="10"/>
      <c r="D313" s="10"/>
      <c r="E313" s="10"/>
      <c r="F313" s="11">
        <f>F314</f>
        <v>6516.134</v>
      </c>
    </row>
    <row r="314" spans="1:6">
      <c r="A314" s="9" t="s">
        <v>11</v>
      </c>
      <c r="B314" s="10" t="s">
        <v>56</v>
      </c>
      <c r="C314" s="10"/>
      <c r="D314" s="10"/>
      <c r="E314" s="10"/>
      <c r="F314" s="11">
        <f>F315+F318+F321</f>
        <v>6516.134</v>
      </c>
    </row>
    <row r="315" spans="1:6" ht="112.5">
      <c r="A315" s="9" t="s">
        <v>8</v>
      </c>
      <c r="B315" s="10" t="s">
        <v>56</v>
      </c>
      <c r="C315" s="10" t="s">
        <v>9</v>
      </c>
      <c r="D315" s="10"/>
      <c r="E315" s="10"/>
      <c r="F315" s="11">
        <f>F316</f>
        <v>5370.085</v>
      </c>
    </row>
    <row r="316" spans="1:6">
      <c r="A316" s="21" t="s">
        <v>150</v>
      </c>
      <c r="B316" s="10" t="s">
        <v>56</v>
      </c>
      <c r="C316" s="10">
        <v>100</v>
      </c>
      <c r="D316" s="10" t="s">
        <v>5</v>
      </c>
      <c r="E316" s="12"/>
      <c r="F316" s="11">
        <f>F317</f>
        <v>5370.085</v>
      </c>
    </row>
    <row r="317" spans="1:6" ht="75">
      <c r="A317" s="9" t="s">
        <v>138</v>
      </c>
      <c r="B317" s="10" t="s">
        <v>56</v>
      </c>
      <c r="C317" s="10" t="s">
        <v>9</v>
      </c>
      <c r="D317" s="10" t="s">
        <v>5</v>
      </c>
      <c r="E317" s="10" t="s">
        <v>18</v>
      </c>
      <c r="F317" s="15">
        <v>5370.085</v>
      </c>
    </row>
    <row r="318" spans="1:6" ht="37.5">
      <c r="A318" s="9" t="s">
        <v>12</v>
      </c>
      <c r="B318" s="10" t="s">
        <v>56</v>
      </c>
      <c r="C318" s="10" t="s">
        <v>13</v>
      </c>
      <c r="D318" s="10"/>
      <c r="E318" s="10"/>
      <c r="F318" s="11">
        <f>F319</f>
        <v>1141.338</v>
      </c>
    </row>
    <row r="319" spans="1:6">
      <c r="A319" s="21" t="s">
        <v>150</v>
      </c>
      <c r="B319" s="10" t="s">
        <v>56</v>
      </c>
      <c r="C319" s="10">
        <v>200</v>
      </c>
      <c r="D319" s="12" t="s">
        <v>5</v>
      </c>
      <c r="E319" s="12"/>
      <c r="F319" s="11">
        <f>F320</f>
        <v>1141.338</v>
      </c>
    </row>
    <row r="320" spans="1:6" ht="75">
      <c r="A320" s="9" t="s">
        <v>138</v>
      </c>
      <c r="B320" s="10" t="s">
        <v>56</v>
      </c>
      <c r="C320" s="10">
        <v>200</v>
      </c>
      <c r="D320" s="12" t="s">
        <v>5</v>
      </c>
      <c r="E320" s="12" t="s">
        <v>18</v>
      </c>
      <c r="F320" s="15">
        <v>1141.338</v>
      </c>
    </row>
    <row r="321" spans="1:6">
      <c r="A321" s="9" t="s">
        <v>14</v>
      </c>
      <c r="B321" s="10" t="s">
        <v>56</v>
      </c>
      <c r="C321" s="10" t="s">
        <v>15</v>
      </c>
      <c r="D321" s="10"/>
      <c r="E321" s="10"/>
      <c r="F321" s="11">
        <f>F322</f>
        <v>4.7110000000000003</v>
      </c>
    </row>
    <row r="322" spans="1:6">
      <c r="A322" s="21" t="s">
        <v>150</v>
      </c>
      <c r="B322" s="10" t="s">
        <v>56</v>
      </c>
      <c r="C322" s="10">
        <v>800</v>
      </c>
      <c r="D322" s="12" t="s">
        <v>5</v>
      </c>
      <c r="E322" s="12"/>
      <c r="F322" s="11">
        <f>F323</f>
        <v>4.7110000000000003</v>
      </c>
    </row>
    <row r="323" spans="1:6" ht="75">
      <c r="A323" s="9" t="s">
        <v>138</v>
      </c>
      <c r="B323" s="10" t="s">
        <v>56</v>
      </c>
      <c r="C323" s="10">
        <v>800</v>
      </c>
      <c r="D323" s="12" t="s">
        <v>5</v>
      </c>
      <c r="E323" s="12" t="s">
        <v>18</v>
      </c>
      <c r="F323" s="15">
        <v>4.7110000000000003</v>
      </c>
    </row>
    <row r="324" spans="1:6" ht="93.75">
      <c r="A324" s="9" t="s">
        <v>396</v>
      </c>
      <c r="B324" s="10" t="s">
        <v>112</v>
      </c>
      <c r="C324" s="10"/>
      <c r="D324" s="10"/>
      <c r="E324" s="10"/>
      <c r="F324" s="11">
        <f>F325</f>
        <v>30</v>
      </c>
    </row>
    <row r="325" spans="1:6" ht="56.25">
      <c r="A325" s="9" t="s">
        <v>302</v>
      </c>
      <c r="B325" s="10" t="s">
        <v>113</v>
      </c>
      <c r="C325" s="10"/>
      <c r="D325" s="10"/>
      <c r="E325" s="10"/>
      <c r="F325" s="11">
        <f>F326</f>
        <v>30</v>
      </c>
    </row>
    <row r="326" spans="1:6">
      <c r="A326" s="9" t="s">
        <v>23</v>
      </c>
      <c r="B326" s="14" t="s">
        <v>205</v>
      </c>
      <c r="C326" s="10"/>
      <c r="D326" s="10"/>
      <c r="E326" s="10"/>
      <c r="F326" s="11">
        <f>F327</f>
        <v>30</v>
      </c>
    </row>
    <row r="327" spans="1:6" ht="37.5">
      <c r="A327" s="9" t="s">
        <v>12</v>
      </c>
      <c r="B327" s="14" t="s">
        <v>205</v>
      </c>
      <c r="C327" s="10">
        <v>200</v>
      </c>
      <c r="D327" s="10"/>
      <c r="E327" s="10"/>
      <c r="F327" s="11">
        <f>F328</f>
        <v>30</v>
      </c>
    </row>
    <row r="328" spans="1:6">
      <c r="A328" s="9" t="s">
        <v>118</v>
      </c>
      <c r="B328" s="14" t="s">
        <v>205</v>
      </c>
      <c r="C328" s="10">
        <v>200</v>
      </c>
      <c r="D328" s="10" t="s">
        <v>30</v>
      </c>
      <c r="E328" s="12"/>
      <c r="F328" s="11">
        <f>F329</f>
        <v>30</v>
      </c>
    </row>
    <row r="329" spans="1:6">
      <c r="A329" s="9" t="s">
        <v>120</v>
      </c>
      <c r="B329" s="14" t="s">
        <v>205</v>
      </c>
      <c r="C329" s="10">
        <v>200</v>
      </c>
      <c r="D329" s="10" t="s">
        <v>30</v>
      </c>
      <c r="E329" s="10" t="s">
        <v>29</v>
      </c>
      <c r="F329" s="15">
        <v>30</v>
      </c>
    </row>
    <row r="330" spans="1:6" ht="75">
      <c r="A330" s="48" t="s">
        <v>370</v>
      </c>
      <c r="B330" s="1" t="s">
        <v>319</v>
      </c>
      <c r="C330" s="10"/>
      <c r="D330" s="12"/>
      <c r="E330" s="12"/>
      <c r="F330" s="11">
        <f>F331</f>
        <v>15</v>
      </c>
    </row>
    <row r="331" spans="1:6" ht="37.5">
      <c r="A331" s="48" t="s">
        <v>318</v>
      </c>
      <c r="B331" s="1" t="s">
        <v>320</v>
      </c>
      <c r="C331" s="10"/>
      <c r="D331" s="12"/>
      <c r="E331" s="12"/>
      <c r="F331" s="11">
        <f>F332</f>
        <v>15</v>
      </c>
    </row>
    <row r="332" spans="1:6">
      <c r="A332" s="2" t="s">
        <v>23</v>
      </c>
      <c r="B332" s="1" t="s">
        <v>414</v>
      </c>
      <c r="C332" s="10"/>
      <c r="D332" s="12"/>
      <c r="E332" s="12"/>
      <c r="F332" s="11">
        <f>F333</f>
        <v>15</v>
      </c>
    </row>
    <row r="333" spans="1:6" ht="37.5">
      <c r="A333" s="2" t="s">
        <v>12</v>
      </c>
      <c r="B333" s="1" t="s">
        <v>414</v>
      </c>
      <c r="C333" s="10">
        <v>200</v>
      </c>
      <c r="D333" s="12"/>
      <c r="E333" s="12"/>
      <c r="F333" s="11">
        <f>F334</f>
        <v>15</v>
      </c>
    </row>
    <row r="334" spans="1:6">
      <c r="A334" s="9" t="s">
        <v>150</v>
      </c>
      <c r="B334" s="1" t="s">
        <v>414</v>
      </c>
      <c r="C334" s="10">
        <v>200</v>
      </c>
      <c r="D334" s="12" t="s">
        <v>5</v>
      </c>
      <c r="E334" s="12"/>
      <c r="F334" s="11">
        <f>F335</f>
        <v>15</v>
      </c>
    </row>
    <row r="335" spans="1:6">
      <c r="A335" s="9" t="s">
        <v>126</v>
      </c>
      <c r="B335" s="1" t="s">
        <v>414</v>
      </c>
      <c r="C335" s="10">
        <v>200</v>
      </c>
      <c r="D335" s="12" t="s">
        <v>5</v>
      </c>
      <c r="E335" s="12" t="s">
        <v>20</v>
      </c>
      <c r="F335" s="11">
        <v>15</v>
      </c>
    </row>
    <row r="336" spans="1:6" ht="75">
      <c r="A336" s="48" t="s">
        <v>371</v>
      </c>
      <c r="B336" s="14" t="s">
        <v>246</v>
      </c>
      <c r="C336" s="10"/>
      <c r="D336" s="12"/>
      <c r="E336" s="12"/>
      <c r="F336" s="11">
        <f>F343+F337</f>
        <v>188940.79999999999</v>
      </c>
    </row>
    <row r="337" spans="1:6" ht="75">
      <c r="A337" s="48" t="s">
        <v>372</v>
      </c>
      <c r="B337" s="1" t="s">
        <v>252</v>
      </c>
      <c r="C337" s="10"/>
      <c r="D337" s="12"/>
      <c r="E337" s="12"/>
      <c r="F337" s="11">
        <f>F338</f>
        <v>4200</v>
      </c>
    </row>
    <row r="338" spans="1:6" ht="37.5">
      <c r="A338" s="9" t="s">
        <v>303</v>
      </c>
      <c r="B338" s="1" t="s">
        <v>253</v>
      </c>
      <c r="C338" s="10"/>
      <c r="D338" s="12"/>
      <c r="E338" s="12"/>
      <c r="F338" s="11">
        <f>F339</f>
        <v>4200</v>
      </c>
    </row>
    <row r="339" spans="1:6" ht="37.5">
      <c r="A339" s="9" t="s">
        <v>86</v>
      </c>
      <c r="B339" s="1" t="s">
        <v>254</v>
      </c>
      <c r="C339" s="10"/>
      <c r="D339" s="12"/>
      <c r="E339" s="12"/>
      <c r="F339" s="11">
        <f>F340</f>
        <v>4200</v>
      </c>
    </row>
    <row r="340" spans="1:6" ht="56.25">
      <c r="A340" s="2" t="s">
        <v>24</v>
      </c>
      <c r="B340" s="1" t="s">
        <v>254</v>
      </c>
      <c r="C340" s="10">
        <v>600</v>
      </c>
      <c r="D340" s="12"/>
      <c r="E340" s="12"/>
      <c r="F340" s="11">
        <f>F341</f>
        <v>4200</v>
      </c>
    </row>
    <row r="341" spans="1:6">
      <c r="A341" s="2" t="s">
        <v>134</v>
      </c>
      <c r="B341" s="1" t="s">
        <v>254</v>
      </c>
      <c r="C341" s="10">
        <v>600</v>
      </c>
      <c r="D341" s="12" t="s">
        <v>19</v>
      </c>
      <c r="E341" s="12"/>
      <c r="F341" s="11">
        <f>F342</f>
        <v>4200</v>
      </c>
    </row>
    <row r="342" spans="1:6">
      <c r="A342" s="2" t="s">
        <v>135</v>
      </c>
      <c r="B342" s="1" t="s">
        <v>254</v>
      </c>
      <c r="C342" s="10">
        <v>600</v>
      </c>
      <c r="D342" s="12" t="s">
        <v>19</v>
      </c>
      <c r="E342" s="12" t="s">
        <v>7</v>
      </c>
      <c r="F342" s="11">
        <v>4200</v>
      </c>
    </row>
    <row r="343" spans="1:6" ht="75">
      <c r="A343" s="55" t="s">
        <v>373</v>
      </c>
      <c r="B343" s="14" t="s">
        <v>247</v>
      </c>
      <c r="C343" s="10"/>
      <c r="D343" s="12"/>
      <c r="E343" s="12"/>
      <c r="F343" s="11">
        <f>F344</f>
        <v>184740.8</v>
      </c>
    </row>
    <row r="344" spans="1:6" ht="56.25">
      <c r="A344" s="9" t="s">
        <v>304</v>
      </c>
      <c r="B344" s="14" t="s">
        <v>248</v>
      </c>
      <c r="C344" s="10"/>
      <c r="D344" s="12"/>
      <c r="E344" s="12"/>
      <c r="F344" s="11">
        <f>F345+F349</f>
        <v>184740.8</v>
      </c>
    </row>
    <row r="345" spans="1:6" ht="37.5">
      <c r="A345" s="2" t="s">
        <v>245</v>
      </c>
      <c r="B345" s="14" t="s">
        <v>249</v>
      </c>
      <c r="C345" s="10"/>
      <c r="D345" s="12"/>
      <c r="E345" s="12"/>
      <c r="F345" s="11">
        <f t="shared" ref="F345:F351" si="1">F346</f>
        <v>83251.383000000002</v>
      </c>
    </row>
    <row r="346" spans="1:6" ht="56.25">
      <c r="A346" s="13" t="s">
        <v>24</v>
      </c>
      <c r="B346" s="14" t="s">
        <v>249</v>
      </c>
      <c r="C346" s="10">
        <v>600</v>
      </c>
      <c r="D346" s="12"/>
      <c r="E346" s="12"/>
      <c r="F346" s="11">
        <f t="shared" si="1"/>
        <v>83251.383000000002</v>
      </c>
    </row>
    <row r="347" spans="1:6">
      <c r="A347" s="2" t="s">
        <v>134</v>
      </c>
      <c r="B347" s="14" t="s">
        <v>249</v>
      </c>
      <c r="C347" s="10">
        <v>600</v>
      </c>
      <c r="D347" s="12" t="s">
        <v>19</v>
      </c>
      <c r="E347" s="12"/>
      <c r="F347" s="11">
        <f t="shared" si="1"/>
        <v>83251.383000000002</v>
      </c>
    </row>
    <row r="348" spans="1:6">
      <c r="A348" s="2" t="s">
        <v>135</v>
      </c>
      <c r="B348" s="14" t="s">
        <v>249</v>
      </c>
      <c r="C348" s="10">
        <v>600</v>
      </c>
      <c r="D348" s="12" t="s">
        <v>19</v>
      </c>
      <c r="E348" s="12" t="s">
        <v>5</v>
      </c>
      <c r="F348" s="15">
        <v>83251.383000000002</v>
      </c>
    </row>
    <row r="349" spans="1:6">
      <c r="A349" s="2" t="s">
        <v>250</v>
      </c>
      <c r="B349" s="14" t="s">
        <v>251</v>
      </c>
      <c r="C349" s="10"/>
      <c r="D349" s="12"/>
      <c r="E349" s="12"/>
      <c r="F349" s="11">
        <f>F350</f>
        <v>101489.417</v>
      </c>
    </row>
    <row r="350" spans="1:6" ht="56.25">
      <c r="A350" s="13" t="s">
        <v>24</v>
      </c>
      <c r="B350" s="14" t="s">
        <v>251</v>
      </c>
      <c r="C350" s="10">
        <v>600</v>
      </c>
      <c r="D350" s="12"/>
      <c r="E350" s="12"/>
      <c r="F350" s="11">
        <f t="shared" si="1"/>
        <v>101489.417</v>
      </c>
    </row>
    <row r="351" spans="1:6">
      <c r="A351" s="2" t="s">
        <v>134</v>
      </c>
      <c r="B351" s="14" t="s">
        <v>251</v>
      </c>
      <c r="C351" s="10">
        <v>600</v>
      </c>
      <c r="D351" s="12" t="s">
        <v>19</v>
      </c>
      <c r="E351" s="12"/>
      <c r="F351" s="11">
        <f t="shared" si="1"/>
        <v>101489.417</v>
      </c>
    </row>
    <row r="352" spans="1:6">
      <c r="A352" s="2" t="s">
        <v>342</v>
      </c>
      <c r="B352" s="14" t="s">
        <v>251</v>
      </c>
      <c r="C352" s="10">
        <v>600</v>
      </c>
      <c r="D352" s="12" t="s">
        <v>19</v>
      </c>
      <c r="E352" s="12" t="s">
        <v>10</v>
      </c>
      <c r="F352" s="15">
        <v>101489.417</v>
      </c>
    </row>
    <row r="353" spans="1:6" ht="75">
      <c r="A353" s="48" t="s">
        <v>380</v>
      </c>
      <c r="B353" s="14" t="s">
        <v>257</v>
      </c>
      <c r="C353" s="10"/>
      <c r="D353" s="12"/>
      <c r="E353" s="12"/>
      <c r="F353" s="11">
        <f>F354+F364</f>
        <v>33093</v>
      </c>
    </row>
    <row r="354" spans="1:6" ht="56.25">
      <c r="A354" s="48" t="s">
        <v>382</v>
      </c>
      <c r="B354" s="14" t="s">
        <v>258</v>
      </c>
      <c r="C354" s="10"/>
      <c r="D354" s="12"/>
      <c r="E354" s="12"/>
      <c r="F354" s="11">
        <f>F355</f>
        <v>10373.5</v>
      </c>
    </row>
    <row r="355" spans="1:6" ht="75">
      <c r="A355" s="35" t="s">
        <v>305</v>
      </c>
      <c r="B355" s="14" t="s">
        <v>259</v>
      </c>
      <c r="C355" s="10"/>
      <c r="D355" s="12"/>
      <c r="E355" s="12"/>
      <c r="F355" s="11">
        <f>F356+F360</f>
        <v>10373.5</v>
      </c>
    </row>
    <row r="356" spans="1:6" ht="75">
      <c r="A356" s="35" t="s">
        <v>255</v>
      </c>
      <c r="B356" s="14" t="s">
        <v>343</v>
      </c>
      <c r="C356" s="10"/>
      <c r="D356" s="12"/>
      <c r="E356" s="12"/>
      <c r="F356" s="11">
        <f>F357</f>
        <v>10269.799999999999</v>
      </c>
    </row>
    <row r="357" spans="1:6" ht="37.5">
      <c r="A357" s="2" t="s">
        <v>12</v>
      </c>
      <c r="B357" s="14" t="s">
        <v>343</v>
      </c>
      <c r="C357" s="10">
        <v>200</v>
      </c>
      <c r="D357" s="12"/>
      <c r="E357" s="12"/>
      <c r="F357" s="11">
        <f>F358</f>
        <v>10269.799999999999</v>
      </c>
    </row>
    <row r="358" spans="1:6">
      <c r="A358" s="34" t="s">
        <v>118</v>
      </c>
      <c r="B358" s="14" t="s">
        <v>343</v>
      </c>
      <c r="C358" s="10">
        <v>200</v>
      </c>
      <c r="D358" s="12" t="s">
        <v>30</v>
      </c>
      <c r="E358" s="12"/>
      <c r="F358" s="11">
        <f>F359</f>
        <v>10269.799999999999</v>
      </c>
    </row>
    <row r="359" spans="1:6">
      <c r="A359" s="9" t="s">
        <v>120</v>
      </c>
      <c r="B359" s="14" t="s">
        <v>343</v>
      </c>
      <c r="C359" s="10">
        <v>200</v>
      </c>
      <c r="D359" s="12" t="s">
        <v>30</v>
      </c>
      <c r="E359" s="12" t="s">
        <v>29</v>
      </c>
      <c r="F359" s="11">
        <v>10269.799999999999</v>
      </c>
    </row>
    <row r="360" spans="1:6" ht="93.75">
      <c r="A360" s="35" t="s">
        <v>256</v>
      </c>
      <c r="B360" s="14" t="s">
        <v>260</v>
      </c>
      <c r="C360" s="10"/>
      <c r="D360" s="12"/>
      <c r="E360" s="12"/>
      <c r="F360" s="11">
        <f>F361</f>
        <v>103.7</v>
      </c>
    </row>
    <row r="361" spans="1:6" ht="56.25">
      <c r="A361" s="2" t="s">
        <v>32</v>
      </c>
      <c r="B361" s="14" t="s">
        <v>260</v>
      </c>
      <c r="C361" s="10">
        <v>600</v>
      </c>
      <c r="D361" s="12"/>
      <c r="E361" s="12"/>
      <c r="F361" s="11">
        <f>F362</f>
        <v>103.7</v>
      </c>
    </row>
    <row r="362" spans="1:6">
      <c r="A362" s="34" t="s">
        <v>118</v>
      </c>
      <c r="B362" s="14" t="s">
        <v>260</v>
      </c>
      <c r="C362" s="10">
        <v>600</v>
      </c>
      <c r="D362" s="12" t="s">
        <v>30</v>
      </c>
      <c r="E362" s="12"/>
      <c r="F362" s="11">
        <f>F363</f>
        <v>103.7</v>
      </c>
    </row>
    <row r="363" spans="1:6" ht="28.5" customHeight="1">
      <c r="A363" s="9" t="s">
        <v>120</v>
      </c>
      <c r="B363" s="14" t="s">
        <v>260</v>
      </c>
      <c r="C363" s="10">
        <v>600</v>
      </c>
      <c r="D363" s="12" t="s">
        <v>30</v>
      </c>
      <c r="E363" s="12" t="s">
        <v>29</v>
      </c>
      <c r="F363" s="11">
        <v>103.7</v>
      </c>
    </row>
    <row r="364" spans="1:6" ht="56.25">
      <c r="A364" s="55" t="s">
        <v>381</v>
      </c>
      <c r="B364" s="14" t="s">
        <v>261</v>
      </c>
      <c r="C364" s="10"/>
      <c r="D364" s="12"/>
      <c r="E364" s="12"/>
      <c r="F364" s="11">
        <f>F365</f>
        <v>22719.5</v>
      </c>
    </row>
    <row r="365" spans="1:6" ht="37.5">
      <c r="A365" s="9" t="s">
        <v>306</v>
      </c>
      <c r="B365" s="14" t="s">
        <v>262</v>
      </c>
      <c r="C365" s="10"/>
      <c r="D365" s="12"/>
      <c r="E365" s="12"/>
      <c r="F365" s="11">
        <f>F366</f>
        <v>22719.5</v>
      </c>
    </row>
    <row r="366" spans="1:6" ht="37.5">
      <c r="A366" s="9" t="s">
        <v>111</v>
      </c>
      <c r="B366" s="14" t="s">
        <v>263</v>
      </c>
      <c r="C366" s="10"/>
      <c r="D366" s="12"/>
      <c r="E366" s="12"/>
      <c r="F366" s="11">
        <f>F367</f>
        <v>22719.5</v>
      </c>
    </row>
    <row r="367" spans="1:6" ht="56.25">
      <c r="A367" s="9" t="s">
        <v>32</v>
      </c>
      <c r="B367" s="14" t="s">
        <v>263</v>
      </c>
      <c r="C367" s="10">
        <v>600</v>
      </c>
      <c r="D367" s="12"/>
      <c r="E367" s="12"/>
      <c r="F367" s="11">
        <f>F368</f>
        <v>22719.5</v>
      </c>
    </row>
    <row r="368" spans="1:6">
      <c r="A368" s="34" t="s">
        <v>118</v>
      </c>
      <c r="B368" s="14" t="s">
        <v>263</v>
      </c>
      <c r="C368" s="10">
        <v>600</v>
      </c>
      <c r="D368" s="12" t="s">
        <v>30</v>
      </c>
      <c r="E368" s="12"/>
      <c r="F368" s="11">
        <f>F369+F370</f>
        <v>22719.5</v>
      </c>
    </row>
    <row r="369" spans="1:6">
      <c r="A369" s="2" t="s">
        <v>129</v>
      </c>
      <c r="B369" s="14" t="s">
        <v>263</v>
      </c>
      <c r="C369" s="10">
        <v>600</v>
      </c>
      <c r="D369" s="12" t="s">
        <v>30</v>
      </c>
      <c r="E369" s="12" t="s">
        <v>30</v>
      </c>
      <c r="F369" s="11">
        <v>22499.9</v>
      </c>
    </row>
    <row r="370" spans="1:6">
      <c r="A370" s="9" t="s">
        <v>120</v>
      </c>
      <c r="B370" s="14" t="s">
        <v>263</v>
      </c>
      <c r="C370" s="10">
        <v>600</v>
      </c>
      <c r="D370" s="12" t="s">
        <v>30</v>
      </c>
      <c r="E370" s="12" t="s">
        <v>29</v>
      </c>
      <c r="F370" s="11">
        <v>219.6</v>
      </c>
    </row>
    <row r="371" spans="1:6">
      <c r="A371" s="9" t="s">
        <v>279</v>
      </c>
      <c r="B371" s="10" t="s">
        <v>43</v>
      </c>
      <c r="C371" s="10"/>
      <c r="D371" s="10"/>
      <c r="E371" s="10"/>
      <c r="F371" s="11">
        <f>F372+F376+F391+F399+F403+F410+F417+F424+F428+F436+F440+F447+F451+F455+F459+F463+F473+F477+F484+F488+F492+F395+F496+F432</f>
        <v>92247.346000000005</v>
      </c>
    </row>
    <row r="372" spans="1:6">
      <c r="A372" s="9" t="s">
        <v>28</v>
      </c>
      <c r="B372" s="10" t="s">
        <v>44</v>
      </c>
      <c r="C372" s="10" t="s">
        <v>6</v>
      </c>
      <c r="D372" s="10"/>
      <c r="E372" s="10"/>
      <c r="F372" s="11">
        <f>F373</f>
        <v>2160.33</v>
      </c>
    </row>
    <row r="373" spans="1:6" ht="112.5">
      <c r="A373" s="9" t="s">
        <v>8</v>
      </c>
      <c r="B373" s="10" t="s">
        <v>44</v>
      </c>
      <c r="C373" s="10" t="s">
        <v>9</v>
      </c>
      <c r="D373" s="10"/>
      <c r="E373" s="10"/>
      <c r="F373" s="11">
        <f>F374</f>
        <v>2160.33</v>
      </c>
    </row>
    <row r="374" spans="1:6">
      <c r="A374" s="9" t="s">
        <v>150</v>
      </c>
      <c r="B374" s="10" t="s">
        <v>44</v>
      </c>
      <c r="C374" s="10" t="s">
        <v>9</v>
      </c>
      <c r="D374" s="10" t="s">
        <v>5</v>
      </c>
      <c r="E374" s="12"/>
      <c r="F374" s="11">
        <f>F375</f>
        <v>2160.33</v>
      </c>
    </row>
    <row r="375" spans="1:6" ht="56.25">
      <c r="A375" s="9" t="s">
        <v>141</v>
      </c>
      <c r="B375" s="10" t="s">
        <v>44</v>
      </c>
      <c r="C375" s="10" t="s">
        <v>9</v>
      </c>
      <c r="D375" s="10" t="s">
        <v>5</v>
      </c>
      <c r="E375" s="10" t="s">
        <v>7</v>
      </c>
      <c r="F375" s="15">
        <v>2160.33</v>
      </c>
    </row>
    <row r="376" spans="1:6">
      <c r="A376" s="9" t="s">
        <v>11</v>
      </c>
      <c r="B376" s="10" t="s">
        <v>45</v>
      </c>
      <c r="C376" s="10" t="s">
        <v>6</v>
      </c>
      <c r="D376" s="10"/>
      <c r="E376" s="10"/>
      <c r="F376" s="11">
        <f>F377+F382+F387</f>
        <v>26597.285</v>
      </c>
    </row>
    <row r="377" spans="1:6" ht="112.5">
      <c r="A377" s="9" t="s">
        <v>8</v>
      </c>
      <c r="B377" s="10" t="s">
        <v>45</v>
      </c>
      <c r="C377" s="10">
        <v>100</v>
      </c>
      <c r="D377" s="10"/>
      <c r="E377" s="10"/>
      <c r="F377" s="11">
        <f>F378</f>
        <v>19817.895</v>
      </c>
    </row>
    <row r="378" spans="1:6">
      <c r="A378" s="9" t="s">
        <v>150</v>
      </c>
      <c r="B378" s="10" t="s">
        <v>45</v>
      </c>
      <c r="C378" s="10">
        <v>100</v>
      </c>
      <c r="D378" s="10" t="s">
        <v>5</v>
      </c>
      <c r="E378" s="12"/>
      <c r="F378" s="11">
        <f>F379+F380+F381</f>
        <v>19817.895</v>
      </c>
    </row>
    <row r="379" spans="1:6" ht="75">
      <c r="A379" s="9" t="s">
        <v>142</v>
      </c>
      <c r="B379" s="10" t="s">
        <v>45</v>
      </c>
      <c r="C379" s="10">
        <v>100</v>
      </c>
      <c r="D379" s="10" t="s">
        <v>5</v>
      </c>
      <c r="E379" s="12" t="s">
        <v>10</v>
      </c>
      <c r="F379" s="11">
        <v>3503.0509999999999</v>
      </c>
    </row>
    <row r="380" spans="1:6" ht="93.75">
      <c r="A380" s="9" t="s">
        <v>122</v>
      </c>
      <c r="B380" s="10" t="s">
        <v>45</v>
      </c>
      <c r="C380" s="10">
        <v>100</v>
      </c>
      <c r="D380" s="10" t="s">
        <v>5</v>
      </c>
      <c r="E380" s="12" t="s">
        <v>16</v>
      </c>
      <c r="F380" s="11">
        <v>15454.888000000001</v>
      </c>
    </row>
    <row r="381" spans="1:6" ht="75">
      <c r="A381" s="9" t="s">
        <v>138</v>
      </c>
      <c r="B381" s="10" t="s">
        <v>45</v>
      </c>
      <c r="C381" s="10">
        <v>100</v>
      </c>
      <c r="D381" s="10" t="s">
        <v>5</v>
      </c>
      <c r="E381" s="12" t="s">
        <v>18</v>
      </c>
      <c r="F381" s="11">
        <v>859.95600000000002</v>
      </c>
    </row>
    <row r="382" spans="1:6" ht="37.5">
      <c r="A382" s="9" t="s">
        <v>12</v>
      </c>
      <c r="B382" s="10" t="s">
        <v>45</v>
      </c>
      <c r="C382" s="10">
        <v>200</v>
      </c>
      <c r="D382" s="10"/>
      <c r="E382" s="10"/>
      <c r="F382" s="11">
        <f>F383</f>
        <v>6481.59</v>
      </c>
    </row>
    <row r="383" spans="1:6">
      <c r="A383" s="9" t="s">
        <v>150</v>
      </c>
      <c r="B383" s="10" t="s">
        <v>45</v>
      </c>
      <c r="C383" s="10">
        <v>200</v>
      </c>
      <c r="D383" s="10" t="s">
        <v>5</v>
      </c>
      <c r="E383" s="12"/>
      <c r="F383" s="11">
        <f>F384+F385+F386</f>
        <v>6481.59</v>
      </c>
    </row>
    <row r="384" spans="1:6" ht="75">
      <c r="A384" s="9" t="s">
        <v>142</v>
      </c>
      <c r="B384" s="10" t="s">
        <v>45</v>
      </c>
      <c r="C384" s="10" t="s">
        <v>13</v>
      </c>
      <c r="D384" s="10" t="s">
        <v>5</v>
      </c>
      <c r="E384" s="10" t="s">
        <v>10</v>
      </c>
      <c r="F384" s="11">
        <v>1134</v>
      </c>
    </row>
    <row r="385" spans="1:6" ht="93.75">
      <c r="A385" s="9" t="s">
        <v>122</v>
      </c>
      <c r="B385" s="10" t="s">
        <v>45</v>
      </c>
      <c r="C385" s="10" t="s">
        <v>13</v>
      </c>
      <c r="D385" s="10" t="s">
        <v>5</v>
      </c>
      <c r="E385" s="12" t="s">
        <v>16</v>
      </c>
      <c r="F385" s="11">
        <v>5306.59</v>
      </c>
    </row>
    <row r="386" spans="1:6" ht="75">
      <c r="A386" s="9" t="s">
        <v>138</v>
      </c>
      <c r="B386" s="10" t="s">
        <v>45</v>
      </c>
      <c r="C386" s="10" t="s">
        <v>13</v>
      </c>
      <c r="D386" s="10" t="s">
        <v>5</v>
      </c>
      <c r="E386" s="12" t="s">
        <v>18</v>
      </c>
      <c r="F386" s="11">
        <v>41</v>
      </c>
    </row>
    <row r="387" spans="1:6">
      <c r="A387" s="9" t="s">
        <v>14</v>
      </c>
      <c r="B387" s="10" t="s">
        <v>45</v>
      </c>
      <c r="C387" s="10" t="s">
        <v>15</v>
      </c>
      <c r="D387" s="10"/>
      <c r="E387" s="10"/>
      <c r="F387" s="11">
        <f>F388</f>
        <v>297.8</v>
      </c>
    </row>
    <row r="388" spans="1:6">
      <c r="A388" s="9" t="s">
        <v>150</v>
      </c>
      <c r="B388" s="10" t="s">
        <v>45</v>
      </c>
      <c r="C388" s="10">
        <v>800</v>
      </c>
      <c r="D388" s="10" t="s">
        <v>5</v>
      </c>
      <c r="E388" s="12"/>
      <c r="F388" s="11">
        <f>F389+F390</f>
        <v>297.8</v>
      </c>
    </row>
    <row r="389" spans="1:6" ht="75">
      <c r="A389" s="9" t="s">
        <v>142</v>
      </c>
      <c r="B389" s="10" t="s">
        <v>45</v>
      </c>
      <c r="C389" s="10">
        <v>800</v>
      </c>
      <c r="D389" s="10" t="s">
        <v>5</v>
      </c>
      <c r="E389" s="10" t="s">
        <v>10</v>
      </c>
      <c r="F389" s="11">
        <v>90.2</v>
      </c>
    </row>
    <row r="390" spans="1:6" ht="93.75">
      <c r="A390" s="9" t="s">
        <v>122</v>
      </c>
      <c r="B390" s="10" t="s">
        <v>45</v>
      </c>
      <c r="C390" s="10">
        <v>800</v>
      </c>
      <c r="D390" s="10" t="s">
        <v>5</v>
      </c>
      <c r="E390" s="10" t="s">
        <v>16</v>
      </c>
      <c r="F390" s="11">
        <v>207.6</v>
      </c>
    </row>
    <row r="391" spans="1:6" ht="37.5">
      <c r="A391" s="9" t="s">
        <v>39</v>
      </c>
      <c r="B391" s="10" t="s">
        <v>46</v>
      </c>
      <c r="C391" s="10"/>
      <c r="D391" s="10"/>
      <c r="E391" s="10"/>
      <c r="F391" s="11">
        <f>F392</f>
        <v>82.269000000000005</v>
      </c>
    </row>
    <row r="392" spans="1:6">
      <c r="A392" s="9" t="s">
        <v>14</v>
      </c>
      <c r="B392" s="10" t="s">
        <v>46</v>
      </c>
      <c r="C392" s="10" t="s">
        <v>15</v>
      </c>
      <c r="D392" s="10"/>
      <c r="E392" s="10"/>
      <c r="F392" s="11">
        <f>F393</f>
        <v>82.269000000000005</v>
      </c>
    </row>
    <row r="393" spans="1:6">
      <c r="A393" s="9" t="s">
        <v>150</v>
      </c>
      <c r="B393" s="10" t="s">
        <v>46</v>
      </c>
      <c r="C393" s="10" t="s">
        <v>15</v>
      </c>
      <c r="D393" s="10" t="s">
        <v>5</v>
      </c>
      <c r="E393" s="12"/>
      <c r="F393" s="11">
        <f>F394</f>
        <v>82.269000000000005</v>
      </c>
    </row>
    <row r="394" spans="1:6">
      <c r="A394" s="9" t="s">
        <v>126</v>
      </c>
      <c r="B394" s="10" t="s">
        <v>46</v>
      </c>
      <c r="C394" s="10" t="s">
        <v>15</v>
      </c>
      <c r="D394" s="10" t="s">
        <v>5</v>
      </c>
      <c r="E394" s="10">
        <v>13</v>
      </c>
      <c r="F394" s="15">
        <v>82.269000000000005</v>
      </c>
    </row>
    <row r="395" spans="1:6" ht="56.25">
      <c r="A395" s="22" t="s">
        <v>325</v>
      </c>
      <c r="B395" s="1" t="s">
        <v>326</v>
      </c>
      <c r="C395" s="10"/>
      <c r="D395" s="10"/>
      <c r="E395" s="10"/>
      <c r="F395" s="15">
        <f>F396</f>
        <v>942.9</v>
      </c>
    </row>
    <row r="396" spans="1:6">
      <c r="A396" s="9" t="s">
        <v>14</v>
      </c>
      <c r="B396" s="1" t="s">
        <v>326</v>
      </c>
      <c r="C396" s="10" t="s">
        <v>15</v>
      </c>
      <c r="D396" s="10"/>
      <c r="E396" s="10"/>
      <c r="F396" s="15">
        <f>F397</f>
        <v>942.9</v>
      </c>
    </row>
    <row r="397" spans="1:6">
      <c r="A397" s="9" t="s">
        <v>136</v>
      </c>
      <c r="B397" s="1" t="s">
        <v>326</v>
      </c>
      <c r="C397" s="10" t="s">
        <v>15</v>
      </c>
      <c r="D397" s="12" t="s">
        <v>16</v>
      </c>
      <c r="E397" s="12"/>
      <c r="F397" s="15">
        <f>F398</f>
        <v>942.9</v>
      </c>
    </row>
    <row r="398" spans="1:6">
      <c r="A398" s="9" t="s">
        <v>321</v>
      </c>
      <c r="B398" s="1" t="s">
        <v>326</v>
      </c>
      <c r="C398" s="10" t="s">
        <v>15</v>
      </c>
      <c r="D398" s="12" t="s">
        <v>16</v>
      </c>
      <c r="E398" s="12" t="s">
        <v>34</v>
      </c>
      <c r="F398" s="15">
        <v>942.9</v>
      </c>
    </row>
    <row r="399" spans="1:6" ht="37.5">
      <c r="A399" s="9" t="s">
        <v>40</v>
      </c>
      <c r="B399" s="10" t="s">
        <v>155</v>
      </c>
      <c r="C399" s="10" t="s">
        <v>6</v>
      </c>
      <c r="D399" s="10"/>
      <c r="E399" s="10"/>
      <c r="F399" s="11">
        <f>F400</f>
        <v>5732.9</v>
      </c>
    </row>
    <row r="400" spans="1:6">
      <c r="A400" s="9" t="s">
        <v>14</v>
      </c>
      <c r="B400" s="10" t="s">
        <v>155</v>
      </c>
      <c r="C400" s="10" t="s">
        <v>15</v>
      </c>
      <c r="D400" s="10"/>
      <c r="E400" s="10"/>
      <c r="F400" s="11">
        <f>F401</f>
        <v>5732.9</v>
      </c>
    </row>
    <row r="401" spans="1:6">
      <c r="A401" s="9" t="s">
        <v>150</v>
      </c>
      <c r="B401" s="10" t="s">
        <v>155</v>
      </c>
      <c r="C401" s="10" t="s">
        <v>15</v>
      </c>
      <c r="D401" s="10" t="s">
        <v>5</v>
      </c>
      <c r="E401" s="12"/>
      <c r="F401" s="11">
        <f>F402</f>
        <v>5732.9</v>
      </c>
    </row>
    <row r="402" spans="1:6">
      <c r="A402" s="9" t="s">
        <v>145</v>
      </c>
      <c r="B402" s="10" t="s">
        <v>155</v>
      </c>
      <c r="C402" s="10" t="s">
        <v>15</v>
      </c>
      <c r="D402" s="10" t="s">
        <v>5</v>
      </c>
      <c r="E402" s="10" t="s">
        <v>19</v>
      </c>
      <c r="F402" s="11">
        <v>5732.9</v>
      </c>
    </row>
    <row r="403" spans="1:6" ht="56.25">
      <c r="A403" s="2" t="s">
        <v>237</v>
      </c>
      <c r="B403" s="10" t="s">
        <v>415</v>
      </c>
      <c r="C403" s="10"/>
      <c r="D403" s="10"/>
      <c r="E403" s="10"/>
      <c r="F403" s="11">
        <f>F404+F407</f>
        <v>445.29999999999995</v>
      </c>
    </row>
    <row r="404" spans="1:6" ht="112.5">
      <c r="A404" s="9" t="s">
        <v>8</v>
      </c>
      <c r="B404" s="10" t="s">
        <v>415</v>
      </c>
      <c r="C404" s="10" t="s">
        <v>9</v>
      </c>
      <c r="D404" s="10"/>
      <c r="E404" s="10"/>
      <c r="F404" s="11">
        <f>F405</f>
        <v>435.4</v>
      </c>
    </row>
    <row r="405" spans="1:6">
      <c r="A405" s="9" t="s">
        <v>150</v>
      </c>
      <c r="B405" s="10" t="s">
        <v>415</v>
      </c>
      <c r="C405" s="10">
        <v>100</v>
      </c>
      <c r="D405" s="12" t="s">
        <v>5</v>
      </c>
      <c r="E405" s="12"/>
      <c r="F405" s="11">
        <f>F406</f>
        <v>435.4</v>
      </c>
    </row>
    <row r="406" spans="1:6" ht="93.75">
      <c r="A406" s="9" t="s">
        <v>122</v>
      </c>
      <c r="B406" s="10" t="s">
        <v>415</v>
      </c>
      <c r="C406" s="10">
        <v>100</v>
      </c>
      <c r="D406" s="10" t="s">
        <v>5</v>
      </c>
      <c r="E406" s="10" t="s">
        <v>16</v>
      </c>
      <c r="F406" s="15">
        <v>435.4</v>
      </c>
    </row>
    <row r="407" spans="1:6" ht="37.5">
      <c r="A407" s="9" t="s">
        <v>12</v>
      </c>
      <c r="B407" s="10" t="s">
        <v>415</v>
      </c>
      <c r="C407" s="10" t="s">
        <v>13</v>
      </c>
      <c r="D407" s="10"/>
      <c r="E407" s="10"/>
      <c r="F407" s="11">
        <f>F408</f>
        <v>9.9</v>
      </c>
    </row>
    <row r="408" spans="1:6">
      <c r="A408" s="9" t="s">
        <v>150</v>
      </c>
      <c r="B408" s="10" t="s">
        <v>415</v>
      </c>
      <c r="C408" s="10" t="s">
        <v>13</v>
      </c>
      <c r="D408" s="10" t="s">
        <v>5</v>
      </c>
      <c r="E408" s="12"/>
      <c r="F408" s="11">
        <f>F409</f>
        <v>9.9</v>
      </c>
    </row>
    <row r="409" spans="1:6" ht="93.75">
      <c r="A409" s="9" t="s">
        <v>122</v>
      </c>
      <c r="B409" s="10" t="s">
        <v>415</v>
      </c>
      <c r="C409" s="10" t="s">
        <v>13</v>
      </c>
      <c r="D409" s="10" t="s">
        <v>5</v>
      </c>
      <c r="E409" s="10" t="s">
        <v>16</v>
      </c>
      <c r="F409" s="15">
        <v>9.9</v>
      </c>
    </row>
    <row r="410" spans="1:6" ht="75">
      <c r="A410" s="52" t="s">
        <v>238</v>
      </c>
      <c r="B410" s="10" t="s">
        <v>416</v>
      </c>
      <c r="C410" s="10" t="s">
        <v>6</v>
      </c>
      <c r="D410" s="10"/>
      <c r="E410" s="10"/>
      <c r="F410" s="11">
        <f>F411+F414</f>
        <v>912.4</v>
      </c>
    </row>
    <row r="411" spans="1:6" ht="112.5">
      <c r="A411" s="9" t="s">
        <v>8</v>
      </c>
      <c r="B411" s="10" t="s">
        <v>416</v>
      </c>
      <c r="C411" s="10" t="s">
        <v>9</v>
      </c>
      <c r="D411" s="10"/>
      <c r="E411" s="10"/>
      <c r="F411" s="11">
        <f>F412</f>
        <v>852.4</v>
      </c>
    </row>
    <row r="412" spans="1:6">
      <c r="A412" s="9" t="s">
        <v>150</v>
      </c>
      <c r="B412" s="10" t="s">
        <v>416</v>
      </c>
      <c r="C412" s="10">
        <v>100</v>
      </c>
      <c r="D412" s="12" t="s">
        <v>5</v>
      </c>
      <c r="E412" s="12"/>
      <c r="F412" s="11">
        <f>F413</f>
        <v>852.4</v>
      </c>
    </row>
    <row r="413" spans="1:6">
      <c r="A413" s="9" t="s">
        <v>126</v>
      </c>
      <c r="B413" s="10" t="s">
        <v>416</v>
      </c>
      <c r="C413" s="10">
        <v>100</v>
      </c>
      <c r="D413" s="10" t="s">
        <v>5</v>
      </c>
      <c r="E413" s="10" t="s">
        <v>20</v>
      </c>
      <c r="F413" s="15">
        <v>852.4</v>
      </c>
    </row>
    <row r="414" spans="1:6" ht="37.5">
      <c r="A414" s="9" t="s">
        <v>12</v>
      </c>
      <c r="B414" s="10" t="s">
        <v>416</v>
      </c>
      <c r="C414" s="10" t="s">
        <v>13</v>
      </c>
      <c r="D414" s="10"/>
      <c r="E414" s="10"/>
      <c r="F414" s="11">
        <f>F415</f>
        <v>60</v>
      </c>
    </row>
    <row r="415" spans="1:6">
      <c r="A415" s="9" t="s">
        <v>150</v>
      </c>
      <c r="B415" s="10" t="s">
        <v>416</v>
      </c>
      <c r="C415" s="10" t="s">
        <v>13</v>
      </c>
      <c r="D415" s="10" t="s">
        <v>5</v>
      </c>
      <c r="E415" s="12"/>
      <c r="F415" s="11">
        <f>F416</f>
        <v>60</v>
      </c>
    </row>
    <row r="416" spans="1:6">
      <c r="A416" s="9" t="s">
        <v>126</v>
      </c>
      <c r="B416" s="10" t="s">
        <v>416</v>
      </c>
      <c r="C416" s="10" t="s">
        <v>13</v>
      </c>
      <c r="D416" s="10" t="s">
        <v>5</v>
      </c>
      <c r="E416" s="10" t="s">
        <v>20</v>
      </c>
      <c r="F416" s="15">
        <v>60</v>
      </c>
    </row>
    <row r="417" spans="1:6" ht="56.25">
      <c r="A417" s="2" t="s">
        <v>239</v>
      </c>
      <c r="B417" s="10" t="s">
        <v>417</v>
      </c>
      <c r="C417" s="10" t="s">
        <v>6</v>
      </c>
      <c r="D417" s="10"/>
      <c r="E417" s="10"/>
      <c r="F417" s="11">
        <f>F418+F421</f>
        <v>461.7</v>
      </c>
    </row>
    <row r="418" spans="1:6" ht="112.5">
      <c r="A418" s="9" t="s">
        <v>8</v>
      </c>
      <c r="B418" s="10" t="s">
        <v>417</v>
      </c>
      <c r="C418" s="10" t="s">
        <v>9</v>
      </c>
      <c r="D418" s="10"/>
      <c r="E418" s="10"/>
      <c r="F418" s="11">
        <f>F419</f>
        <v>446.7</v>
      </c>
    </row>
    <row r="419" spans="1:6">
      <c r="A419" s="9" t="s">
        <v>150</v>
      </c>
      <c r="B419" s="10" t="s">
        <v>417</v>
      </c>
      <c r="C419" s="10">
        <v>100</v>
      </c>
      <c r="D419" s="12" t="s">
        <v>5</v>
      </c>
      <c r="E419" s="12"/>
      <c r="F419" s="11">
        <f>F420</f>
        <v>446.7</v>
      </c>
    </row>
    <row r="420" spans="1:6">
      <c r="A420" s="9" t="s">
        <v>126</v>
      </c>
      <c r="B420" s="10" t="s">
        <v>417</v>
      </c>
      <c r="C420" s="10">
        <v>100</v>
      </c>
      <c r="D420" s="10" t="s">
        <v>5</v>
      </c>
      <c r="E420" s="10" t="s">
        <v>20</v>
      </c>
      <c r="F420" s="15">
        <v>446.7</v>
      </c>
    </row>
    <row r="421" spans="1:6" ht="37.5">
      <c r="A421" s="9" t="s">
        <v>12</v>
      </c>
      <c r="B421" s="10" t="s">
        <v>417</v>
      </c>
      <c r="C421" s="10" t="s">
        <v>13</v>
      </c>
      <c r="D421" s="10"/>
      <c r="E421" s="10"/>
      <c r="F421" s="11">
        <f>F422</f>
        <v>15</v>
      </c>
    </row>
    <row r="422" spans="1:6">
      <c r="A422" s="9" t="s">
        <v>150</v>
      </c>
      <c r="B422" s="10" t="s">
        <v>417</v>
      </c>
      <c r="C422" s="10" t="s">
        <v>13</v>
      </c>
      <c r="D422" s="10" t="s">
        <v>5</v>
      </c>
      <c r="E422" s="12"/>
      <c r="F422" s="11">
        <f>F423</f>
        <v>15</v>
      </c>
    </row>
    <row r="423" spans="1:6">
      <c r="A423" s="9" t="s">
        <v>126</v>
      </c>
      <c r="B423" s="10" t="s">
        <v>417</v>
      </c>
      <c r="C423" s="10" t="s">
        <v>13</v>
      </c>
      <c r="D423" s="10" t="s">
        <v>5</v>
      </c>
      <c r="E423" s="10" t="s">
        <v>20</v>
      </c>
      <c r="F423" s="15">
        <v>15</v>
      </c>
    </row>
    <row r="424" spans="1:6" ht="37.5">
      <c r="A424" s="2" t="s">
        <v>240</v>
      </c>
      <c r="B424" s="10" t="s">
        <v>418</v>
      </c>
      <c r="C424" s="10" t="s">
        <v>6</v>
      </c>
      <c r="D424" s="10"/>
      <c r="E424" s="10"/>
      <c r="F424" s="11">
        <f>F425</f>
        <v>59.1</v>
      </c>
    </row>
    <row r="425" spans="1:6" ht="37.5">
      <c r="A425" s="9" t="s">
        <v>12</v>
      </c>
      <c r="B425" s="10" t="s">
        <v>418</v>
      </c>
      <c r="C425" s="10" t="s">
        <v>13</v>
      </c>
      <c r="D425" s="10"/>
      <c r="E425" s="10"/>
      <c r="F425" s="11">
        <f>F426</f>
        <v>59.1</v>
      </c>
    </row>
    <row r="426" spans="1:6">
      <c r="A426" s="9" t="s">
        <v>150</v>
      </c>
      <c r="B426" s="10" t="s">
        <v>418</v>
      </c>
      <c r="C426" s="10" t="s">
        <v>13</v>
      </c>
      <c r="D426" s="10" t="s">
        <v>5</v>
      </c>
      <c r="E426" s="12"/>
      <c r="F426" s="11">
        <f>F427</f>
        <v>59.1</v>
      </c>
    </row>
    <row r="427" spans="1:6">
      <c r="A427" s="9" t="s">
        <v>126</v>
      </c>
      <c r="B427" s="10" t="s">
        <v>418</v>
      </c>
      <c r="C427" s="10" t="s">
        <v>13</v>
      </c>
      <c r="D427" s="10" t="s">
        <v>5</v>
      </c>
      <c r="E427" s="10" t="s">
        <v>20</v>
      </c>
      <c r="F427" s="15">
        <v>59.1</v>
      </c>
    </row>
    <row r="428" spans="1:6" ht="75">
      <c r="A428" s="2" t="s">
        <v>241</v>
      </c>
      <c r="B428" s="10" t="s">
        <v>419</v>
      </c>
      <c r="C428" s="10" t="s">
        <v>6</v>
      </c>
      <c r="D428" s="10"/>
      <c r="E428" s="10"/>
      <c r="F428" s="11">
        <f>F429</f>
        <v>0.65</v>
      </c>
    </row>
    <row r="429" spans="1:6" ht="112.5">
      <c r="A429" s="2" t="s">
        <v>8</v>
      </c>
      <c r="B429" s="10" t="s">
        <v>419</v>
      </c>
      <c r="C429" s="10">
        <v>100</v>
      </c>
      <c r="D429" s="10"/>
      <c r="E429" s="10"/>
      <c r="F429" s="11">
        <f>F430</f>
        <v>0.65</v>
      </c>
    </row>
    <row r="430" spans="1:6">
      <c r="A430" s="9" t="s">
        <v>150</v>
      </c>
      <c r="B430" s="10" t="s">
        <v>419</v>
      </c>
      <c r="C430" s="10">
        <v>100</v>
      </c>
      <c r="D430" s="10" t="s">
        <v>5</v>
      </c>
      <c r="E430" s="12"/>
      <c r="F430" s="11">
        <f>F431</f>
        <v>0.65</v>
      </c>
    </row>
    <row r="431" spans="1:6">
      <c r="A431" s="9" t="s">
        <v>126</v>
      </c>
      <c r="B431" s="10" t="s">
        <v>419</v>
      </c>
      <c r="C431" s="10">
        <v>100</v>
      </c>
      <c r="D431" s="10" t="s">
        <v>5</v>
      </c>
      <c r="E431" s="10" t="s">
        <v>20</v>
      </c>
      <c r="F431" s="11">
        <v>0.65</v>
      </c>
    </row>
    <row r="432" spans="1:6" ht="95.25" customHeight="1">
      <c r="A432" s="32" t="s">
        <v>236</v>
      </c>
      <c r="B432" s="1" t="s">
        <v>422</v>
      </c>
      <c r="C432" s="10"/>
      <c r="D432" s="10"/>
      <c r="E432" s="10"/>
      <c r="F432" s="11">
        <f>F433</f>
        <v>3.7</v>
      </c>
    </row>
    <row r="433" spans="1:6" ht="112.5">
      <c r="A433" s="2" t="s">
        <v>8</v>
      </c>
      <c r="B433" s="1" t="s">
        <v>422</v>
      </c>
      <c r="C433" s="10">
        <v>100</v>
      </c>
      <c r="D433" s="10"/>
      <c r="E433" s="10"/>
      <c r="F433" s="11">
        <f>F434</f>
        <v>3.7</v>
      </c>
    </row>
    <row r="434" spans="1:6">
      <c r="A434" s="9" t="s">
        <v>150</v>
      </c>
      <c r="B434" s="1" t="s">
        <v>422</v>
      </c>
      <c r="C434" s="10">
        <v>100</v>
      </c>
      <c r="D434" s="12" t="s">
        <v>5</v>
      </c>
      <c r="E434" s="12"/>
      <c r="F434" s="11">
        <f>F435</f>
        <v>3.7</v>
      </c>
    </row>
    <row r="435" spans="1:6" ht="79.5" customHeight="1">
      <c r="A435" s="9" t="s">
        <v>122</v>
      </c>
      <c r="B435" s="1" t="s">
        <v>422</v>
      </c>
      <c r="C435" s="10">
        <v>100</v>
      </c>
      <c r="D435" s="12" t="s">
        <v>5</v>
      </c>
      <c r="E435" s="12" t="s">
        <v>16</v>
      </c>
      <c r="F435" s="11">
        <v>3.7</v>
      </c>
    </row>
    <row r="436" spans="1:6" ht="75">
      <c r="A436" s="9" t="s">
        <v>173</v>
      </c>
      <c r="B436" s="10" t="s">
        <v>420</v>
      </c>
      <c r="C436" s="10" t="s">
        <v>6</v>
      </c>
      <c r="D436" s="10"/>
      <c r="E436" s="10"/>
      <c r="F436" s="11">
        <f>F437</f>
        <v>44</v>
      </c>
    </row>
    <row r="437" spans="1:6" ht="112.5">
      <c r="A437" s="2" t="s">
        <v>8</v>
      </c>
      <c r="B437" s="10" t="s">
        <v>420</v>
      </c>
      <c r="C437" s="10">
        <v>100</v>
      </c>
      <c r="D437" s="10"/>
      <c r="E437" s="10"/>
      <c r="F437" s="11">
        <f>F438</f>
        <v>44</v>
      </c>
    </row>
    <row r="438" spans="1:6">
      <c r="A438" s="9" t="s">
        <v>150</v>
      </c>
      <c r="B438" s="10" t="s">
        <v>420</v>
      </c>
      <c r="C438" s="10">
        <v>100</v>
      </c>
      <c r="D438" s="10" t="s">
        <v>5</v>
      </c>
      <c r="E438" s="12"/>
      <c r="F438" s="11">
        <f>F439</f>
        <v>44</v>
      </c>
    </row>
    <row r="439" spans="1:6">
      <c r="A439" s="9" t="s">
        <v>126</v>
      </c>
      <c r="B439" s="10" t="s">
        <v>420</v>
      </c>
      <c r="C439" s="10">
        <v>100</v>
      </c>
      <c r="D439" s="10" t="s">
        <v>5</v>
      </c>
      <c r="E439" s="10" t="s">
        <v>20</v>
      </c>
      <c r="F439" s="15">
        <v>44</v>
      </c>
    </row>
    <row r="440" spans="1:6" ht="37.5">
      <c r="A440" s="9" t="s">
        <v>88</v>
      </c>
      <c r="B440" s="1" t="s">
        <v>157</v>
      </c>
      <c r="C440" s="10" t="s">
        <v>6</v>
      </c>
      <c r="D440" s="10"/>
      <c r="E440" s="10"/>
      <c r="F440" s="11">
        <f>F441+F444</f>
        <v>12061.9</v>
      </c>
    </row>
    <row r="441" spans="1:6" ht="112.5">
      <c r="A441" s="9" t="s">
        <v>8</v>
      </c>
      <c r="B441" s="1" t="s">
        <v>157</v>
      </c>
      <c r="C441" s="10" t="s">
        <v>9</v>
      </c>
      <c r="D441" s="10"/>
      <c r="E441" s="10"/>
      <c r="F441" s="11">
        <f>F442</f>
        <v>11442.263999999999</v>
      </c>
    </row>
    <row r="442" spans="1:6">
      <c r="A442" s="9" t="s">
        <v>150</v>
      </c>
      <c r="B442" s="1" t="s">
        <v>157</v>
      </c>
      <c r="C442" s="10">
        <v>100</v>
      </c>
      <c r="D442" s="12" t="s">
        <v>5</v>
      </c>
      <c r="E442" s="12"/>
      <c r="F442" s="11">
        <f>F443</f>
        <v>11442.263999999999</v>
      </c>
    </row>
    <row r="443" spans="1:6">
      <c r="A443" s="9" t="s">
        <v>126</v>
      </c>
      <c r="B443" s="1" t="s">
        <v>157</v>
      </c>
      <c r="C443" s="10">
        <v>100</v>
      </c>
      <c r="D443" s="12" t="s">
        <v>5</v>
      </c>
      <c r="E443" s="12" t="s">
        <v>20</v>
      </c>
      <c r="F443" s="15">
        <v>11442.263999999999</v>
      </c>
    </row>
    <row r="444" spans="1:6" ht="37.5">
      <c r="A444" s="9" t="s">
        <v>12</v>
      </c>
      <c r="B444" s="1" t="s">
        <v>157</v>
      </c>
      <c r="C444" s="10" t="s">
        <v>13</v>
      </c>
      <c r="D444" s="10"/>
      <c r="E444" s="10"/>
      <c r="F444" s="11">
        <f>F445</f>
        <v>619.63599999999997</v>
      </c>
    </row>
    <row r="445" spans="1:6">
      <c r="A445" s="9" t="s">
        <v>150</v>
      </c>
      <c r="B445" s="1" t="s">
        <v>157</v>
      </c>
      <c r="C445" s="10" t="s">
        <v>13</v>
      </c>
      <c r="D445" s="10" t="s">
        <v>5</v>
      </c>
      <c r="E445" s="12"/>
      <c r="F445" s="11">
        <f>F446</f>
        <v>619.63599999999997</v>
      </c>
    </row>
    <row r="446" spans="1:6">
      <c r="A446" s="9" t="s">
        <v>126</v>
      </c>
      <c r="B446" s="1" t="s">
        <v>157</v>
      </c>
      <c r="C446" s="10" t="s">
        <v>13</v>
      </c>
      <c r="D446" s="10" t="s">
        <v>5</v>
      </c>
      <c r="E446" s="10" t="s">
        <v>20</v>
      </c>
      <c r="F446" s="15">
        <v>619.63599999999997</v>
      </c>
    </row>
    <row r="447" spans="1:6" ht="112.5">
      <c r="A447" s="56" t="s">
        <v>324</v>
      </c>
      <c r="B447" s="10" t="s">
        <v>107</v>
      </c>
      <c r="C447" s="10"/>
      <c r="D447" s="10"/>
      <c r="E447" s="10"/>
      <c r="F447" s="11">
        <f>F448</f>
        <v>2021.212</v>
      </c>
    </row>
    <row r="448" spans="1:6" ht="56.25">
      <c r="A448" s="9" t="s">
        <v>32</v>
      </c>
      <c r="B448" s="10" t="s">
        <v>107</v>
      </c>
      <c r="C448" s="10" t="s">
        <v>25</v>
      </c>
      <c r="D448" s="10"/>
      <c r="E448" s="10"/>
      <c r="F448" s="11">
        <f>F449</f>
        <v>2021.212</v>
      </c>
    </row>
    <row r="449" spans="1:6">
      <c r="A449" s="9" t="s">
        <v>118</v>
      </c>
      <c r="B449" s="10" t="s">
        <v>107</v>
      </c>
      <c r="C449" s="10" t="s">
        <v>25</v>
      </c>
      <c r="D449" s="10" t="s">
        <v>30</v>
      </c>
      <c r="E449" s="12"/>
      <c r="F449" s="11">
        <f>F450</f>
        <v>2021.212</v>
      </c>
    </row>
    <row r="450" spans="1:6">
      <c r="A450" s="9" t="s">
        <v>120</v>
      </c>
      <c r="B450" s="10" t="s">
        <v>107</v>
      </c>
      <c r="C450" s="10" t="s">
        <v>25</v>
      </c>
      <c r="D450" s="10" t="s">
        <v>30</v>
      </c>
      <c r="E450" s="10" t="s">
        <v>29</v>
      </c>
      <c r="F450" s="15">
        <v>2021.212</v>
      </c>
    </row>
    <row r="451" spans="1:6" ht="37.5">
      <c r="A451" s="9" t="s">
        <v>37</v>
      </c>
      <c r="B451" s="10" t="s">
        <v>70</v>
      </c>
      <c r="C451" s="10"/>
      <c r="D451" s="10"/>
      <c r="E451" s="10"/>
      <c r="F451" s="11">
        <f>F452</f>
        <v>1847.2</v>
      </c>
    </row>
    <row r="452" spans="1:6" ht="37.5">
      <c r="A452" s="9" t="s">
        <v>38</v>
      </c>
      <c r="B452" s="10" t="s">
        <v>70</v>
      </c>
      <c r="C452" s="10" t="s">
        <v>71</v>
      </c>
      <c r="D452" s="10"/>
      <c r="E452" s="10"/>
      <c r="F452" s="11">
        <f>F453</f>
        <v>1847.2</v>
      </c>
    </row>
    <row r="453" spans="1:6">
      <c r="A453" s="9" t="s">
        <v>123</v>
      </c>
      <c r="B453" s="10" t="s">
        <v>70</v>
      </c>
      <c r="C453" s="10" t="s">
        <v>71</v>
      </c>
      <c r="D453" s="10" t="s">
        <v>35</v>
      </c>
      <c r="E453" s="12"/>
      <c r="F453" s="11">
        <f>F454</f>
        <v>1847.2</v>
      </c>
    </row>
    <row r="454" spans="1:6">
      <c r="A454" s="9" t="s">
        <v>146</v>
      </c>
      <c r="B454" s="10" t="s">
        <v>70</v>
      </c>
      <c r="C454" s="10" t="s">
        <v>71</v>
      </c>
      <c r="D454" s="10" t="s">
        <v>35</v>
      </c>
      <c r="E454" s="10" t="s">
        <v>5</v>
      </c>
      <c r="F454" s="15">
        <v>1847.2</v>
      </c>
    </row>
    <row r="455" spans="1:6" ht="36.75" customHeight="1">
      <c r="A455" s="30" t="s">
        <v>276</v>
      </c>
      <c r="B455" s="10" t="s">
        <v>51</v>
      </c>
      <c r="C455" s="10" t="s">
        <v>6</v>
      </c>
      <c r="D455" s="10"/>
      <c r="E455" s="10"/>
      <c r="F455" s="11">
        <f>F456</f>
        <v>3125.5</v>
      </c>
    </row>
    <row r="456" spans="1:6">
      <c r="A456" s="9" t="s">
        <v>21</v>
      </c>
      <c r="B456" s="10" t="s">
        <v>51</v>
      </c>
      <c r="C456" s="10" t="s">
        <v>22</v>
      </c>
      <c r="D456" s="10"/>
      <c r="E456" s="10"/>
      <c r="F456" s="11">
        <f>F457</f>
        <v>3125.5</v>
      </c>
    </row>
    <row r="457" spans="1:6">
      <c r="A457" s="9" t="s">
        <v>147</v>
      </c>
      <c r="B457" s="10" t="s">
        <v>51</v>
      </c>
      <c r="C457" s="10" t="s">
        <v>22</v>
      </c>
      <c r="D457" s="10" t="s">
        <v>7</v>
      </c>
      <c r="E457" s="12"/>
      <c r="F457" s="11">
        <f>F458</f>
        <v>3125.5</v>
      </c>
    </row>
    <row r="458" spans="1:6">
      <c r="A458" s="9" t="s">
        <v>148</v>
      </c>
      <c r="B458" s="10" t="s">
        <v>51</v>
      </c>
      <c r="C458" s="10" t="s">
        <v>22</v>
      </c>
      <c r="D458" s="10" t="s">
        <v>7</v>
      </c>
      <c r="E458" s="10" t="s">
        <v>10</v>
      </c>
      <c r="F458" s="15">
        <v>3125.5</v>
      </c>
    </row>
    <row r="459" spans="1:6" ht="75">
      <c r="A459" s="2" t="s">
        <v>242</v>
      </c>
      <c r="B459" s="10" t="s">
        <v>421</v>
      </c>
      <c r="C459" s="10" t="s">
        <v>6</v>
      </c>
      <c r="D459" s="10"/>
      <c r="E459" s="10"/>
      <c r="F459" s="11">
        <f>F460</f>
        <v>7</v>
      </c>
    </row>
    <row r="460" spans="1:6" ht="37.5">
      <c r="A460" s="9" t="s">
        <v>12</v>
      </c>
      <c r="B460" s="10" t="s">
        <v>421</v>
      </c>
      <c r="C460" s="10" t="s">
        <v>13</v>
      </c>
      <c r="D460" s="10"/>
      <c r="E460" s="10"/>
      <c r="F460" s="11">
        <f>F461</f>
        <v>7</v>
      </c>
    </row>
    <row r="461" spans="1:6">
      <c r="A461" s="9" t="s">
        <v>150</v>
      </c>
      <c r="B461" s="10" t="s">
        <v>421</v>
      </c>
      <c r="C461" s="10" t="s">
        <v>13</v>
      </c>
      <c r="D461" s="10" t="s">
        <v>5</v>
      </c>
      <c r="E461" s="12"/>
      <c r="F461" s="11">
        <f>F462</f>
        <v>7</v>
      </c>
    </row>
    <row r="462" spans="1:6">
      <c r="A462" s="9" t="s">
        <v>149</v>
      </c>
      <c r="B462" s="10" t="s">
        <v>421</v>
      </c>
      <c r="C462" s="10" t="s">
        <v>13</v>
      </c>
      <c r="D462" s="10" t="s">
        <v>5</v>
      </c>
      <c r="E462" s="10" t="s">
        <v>17</v>
      </c>
      <c r="F462" s="15">
        <v>7</v>
      </c>
    </row>
    <row r="463" spans="1:6" ht="75">
      <c r="A463" s="2" t="s">
        <v>264</v>
      </c>
      <c r="B463" s="10" t="s">
        <v>49</v>
      </c>
      <c r="C463" s="10" t="s">
        <v>6</v>
      </c>
      <c r="D463" s="10"/>
      <c r="E463" s="10"/>
      <c r="F463" s="11">
        <f>F464+F467+F470</f>
        <v>1213.8</v>
      </c>
    </row>
    <row r="464" spans="1:6" ht="112.5">
      <c r="A464" s="9" t="s">
        <v>8</v>
      </c>
      <c r="B464" s="10" t="s">
        <v>49</v>
      </c>
      <c r="C464" s="10" t="s">
        <v>9</v>
      </c>
      <c r="D464" s="10"/>
      <c r="E464" s="10"/>
      <c r="F464" s="11">
        <f>F465</f>
        <v>978.21500000000003</v>
      </c>
    </row>
    <row r="465" spans="1:6">
      <c r="A465" s="9" t="s">
        <v>150</v>
      </c>
      <c r="B465" s="10" t="s">
        <v>49</v>
      </c>
      <c r="C465" s="10">
        <v>100</v>
      </c>
      <c r="D465" s="10" t="s">
        <v>5</v>
      </c>
      <c r="E465" s="12"/>
      <c r="F465" s="11">
        <f>F466</f>
        <v>978.21500000000003</v>
      </c>
    </row>
    <row r="466" spans="1:6">
      <c r="A466" s="9" t="s">
        <v>126</v>
      </c>
      <c r="B466" s="10" t="s">
        <v>49</v>
      </c>
      <c r="C466" s="10">
        <v>100</v>
      </c>
      <c r="D466" s="10" t="s">
        <v>5</v>
      </c>
      <c r="E466" s="10" t="s">
        <v>20</v>
      </c>
      <c r="F466" s="15">
        <v>978.21500000000003</v>
      </c>
    </row>
    <row r="467" spans="1:6" ht="37.5">
      <c r="A467" s="9" t="s">
        <v>12</v>
      </c>
      <c r="B467" s="10" t="s">
        <v>49</v>
      </c>
      <c r="C467" s="10" t="s">
        <v>13</v>
      </c>
      <c r="D467" s="10"/>
      <c r="E467" s="10"/>
      <c r="F467" s="11">
        <f>F468</f>
        <v>146.48500000000001</v>
      </c>
    </row>
    <row r="468" spans="1:6">
      <c r="A468" s="9" t="s">
        <v>150</v>
      </c>
      <c r="B468" s="10" t="s">
        <v>49</v>
      </c>
      <c r="C468" s="10" t="s">
        <v>13</v>
      </c>
      <c r="D468" s="10" t="s">
        <v>5</v>
      </c>
      <c r="E468" s="12"/>
      <c r="F468" s="11">
        <f>F469</f>
        <v>146.48500000000001</v>
      </c>
    </row>
    <row r="469" spans="1:6">
      <c r="A469" s="9" t="s">
        <v>126</v>
      </c>
      <c r="B469" s="10" t="s">
        <v>49</v>
      </c>
      <c r="C469" s="10" t="s">
        <v>13</v>
      </c>
      <c r="D469" s="10" t="s">
        <v>5</v>
      </c>
      <c r="E469" s="10" t="s">
        <v>20</v>
      </c>
      <c r="F469" s="15">
        <v>146.48500000000001</v>
      </c>
    </row>
    <row r="470" spans="1:6">
      <c r="A470" s="9" t="s">
        <v>21</v>
      </c>
      <c r="B470" s="10" t="s">
        <v>49</v>
      </c>
      <c r="C470" s="10" t="s">
        <v>22</v>
      </c>
      <c r="D470" s="10"/>
      <c r="E470" s="10"/>
      <c r="F470" s="11">
        <f>F471</f>
        <v>89.1</v>
      </c>
    </row>
    <row r="471" spans="1:6">
      <c r="A471" s="9" t="s">
        <v>150</v>
      </c>
      <c r="B471" s="10" t="s">
        <v>49</v>
      </c>
      <c r="C471" s="10" t="s">
        <v>22</v>
      </c>
      <c r="D471" s="10" t="s">
        <v>5</v>
      </c>
      <c r="E471" s="12"/>
      <c r="F471" s="11">
        <f>F472</f>
        <v>89.1</v>
      </c>
    </row>
    <row r="472" spans="1:6">
      <c r="A472" s="9" t="s">
        <v>126</v>
      </c>
      <c r="B472" s="10" t="s">
        <v>49</v>
      </c>
      <c r="C472" s="10" t="s">
        <v>22</v>
      </c>
      <c r="D472" s="10" t="s">
        <v>5</v>
      </c>
      <c r="E472" s="10" t="s">
        <v>20</v>
      </c>
      <c r="F472" s="15">
        <v>89.1</v>
      </c>
    </row>
    <row r="473" spans="1:6" ht="112.5">
      <c r="A473" s="33" t="s">
        <v>243</v>
      </c>
      <c r="B473" s="10" t="s">
        <v>178</v>
      </c>
      <c r="C473" s="10"/>
      <c r="D473" s="10"/>
      <c r="E473" s="10"/>
      <c r="F473" s="11">
        <f>F474</f>
        <v>3918.4</v>
      </c>
    </row>
    <row r="474" spans="1:6">
      <c r="A474" s="9" t="s">
        <v>21</v>
      </c>
      <c r="B474" s="10" t="s">
        <v>178</v>
      </c>
      <c r="C474" s="10" t="s">
        <v>22</v>
      </c>
      <c r="D474" s="10"/>
      <c r="E474" s="10"/>
      <c r="F474" s="11">
        <f>F475</f>
        <v>3918.4</v>
      </c>
    </row>
    <row r="475" spans="1:6" ht="75">
      <c r="A475" s="2" t="s">
        <v>139</v>
      </c>
      <c r="B475" s="10" t="s">
        <v>178</v>
      </c>
      <c r="C475" s="10" t="s">
        <v>22</v>
      </c>
      <c r="D475" s="10" t="s">
        <v>36</v>
      </c>
      <c r="E475" s="12"/>
      <c r="F475" s="11">
        <f>F476</f>
        <v>3918.4</v>
      </c>
    </row>
    <row r="476" spans="1:6" ht="56.25">
      <c r="A476" s="2" t="s">
        <v>140</v>
      </c>
      <c r="B476" s="10" t="s">
        <v>178</v>
      </c>
      <c r="C476" s="10" t="s">
        <v>22</v>
      </c>
      <c r="D476" s="10" t="s">
        <v>36</v>
      </c>
      <c r="E476" s="10" t="s">
        <v>5</v>
      </c>
      <c r="F476" s="15">
        <v>3918.4</v>
      </c>
    </row>
    <row r="477" spans="1:6">
      <c r="A477" s="9" t="s">
        <v>41</v>
      </c>
      <c r="B477" s="10" t="s">
        <v>50</v>
      </c>
      <c r="C477" s="10"/>
      <c r="D477" s="10"/>
      <c r="E477" s="10"/>
      <c r="F477" s="11">
        <f>F478+F481</f>
        <v>4721.8</v>
      </c>
    </row>
    <row r="478" spans="1:6" ht="37.5">
      <c r="A478" s="9" t="s">
        <v>12</v>
      </c>
      <c r="B478" s="10" t="s">
        <v>50</v>
      </c>
      <c r="C478" s="10" t="s">
        <v>13</v>
      </c>
      <c r="D478" s="10"/>
      <c r="E478" s="10"/>
      <c r="F478" s="11">
        <f>F479</f>
        <v>886.9</v>
      </c>
    </row>
    <row r="479" spans="1:6">
      <c r="A479" s="9" t="s">
        <v>150</v>
      </c>
      <c r="B479" s="10" t="s">
        <v>50</v>
      </c>
      <c r="C479" s="10">
        <v>200</v>
      </c>
      <c r="D479" s="12" t="s">
        <v>5</v>
      </c>
      <c r="E479" s="12"/>
      <c r="F479" s="11">
        <f>F480</f>
        <v>886.9</v>
      </c>
    </row>
    <row r="480" spans="1:6">
      <c r="A480" s="9" t="s">
        <v>126</v>
      </c>
      <c r="B480" s="10" t="s">
        <v>50</v>
      </c>
      <c r="C480" s="10">
        <v>200</v>
      </c>
      <c r="D480" s="12" t="s">
        <v>5</v>
      </c>
      <c r="E480" s="12" t="s">
        <v>20</v>
      </c>
      <c r="F480" s="15">
        <v>886.9</v>
      </c>
    </row>
    <row r="481" spans="1:6" ht="56.25">
      <c r="A481" s="9" t="s">
        <v>24</v>
      </c>
      <c r="B481" s="10" t="s">
        <v>50</v>
      </c>
      <c r="C481" s="10">
        <v>600</v>
      </c>
      <c r="D481" s="10"/>
      <c r="E481" s="10"/>
      <c r="F481" s="11">
        <f>F482</f>
        <v>3834.9</v>
      </c>
    </row>
    <row r="482" spans="1:6">
      <c r="A482" s="9" t="s">
        <v>150</v>
      </c>
      <c r="B482" s="10" t="s">
        <v>50</v>
      </c>
      <c r="C482" s="10">
        <v>600</v>
      </c>
      <c r="D482" s="10" t="s">
        <v>5</v>
      </c>
      <c r="E482" s="12"/>
      <c r="F482" s="11">
        <f>F483</f>
        <v>3834.9</v>
      </c>
    </row>
    <row r="483" spans="1:6">
      <c r="A483" s="9" t="s">
        <v>126</v>
      </c>
      <c r="B483" s="10" t="s">
        <v>50</v>
      </c>
      <c r="C483" s="10">
        <v>600</v>
      </c>
      <c r="D483" s="10" t="s">
        <v>5</v>
      </c>
      <c r="E483" s="10" t="s">
        <v>20</v>
      </c>
      <c r="F483" s="15">
        <v>3834.9</v>
      </c>
    </row>
    <row r="484" spans="1:6">
      <c r="A484" s="56" t="s">
        <v>207</v>
      </c>
      <c r="B484" s="1" t="s">
        <v>217</v>
      </c>
      <c r="C484" s="10"/>
      <c r="D484" s="10"/>
      <c r="E484" s="10"/>
      <c r="F484" s="11">
        <f>F485</f>
        <v>170.8</v>
      </c>
    </row>
    <row r="485" spans="1:6" ht="37.5">
      <c r="A485" s="9" t="s">
        <v>12</v>
      </c>
      <c r="B485" s="1" t="s">
        <v>217</v>
      </c>
      <c r="C485" s="10">
        <v>200</v>
      </c>
      <c r="D485" s="10"/>
      <c r="E485" s="10"/>
      <c r="F485" s="11">
        <f>F486</f>
        <v>170.8</v>
      </c>
    </row>
    <row r="486" spans="1:6">
      <c r="A486" s="9" t="s">
        <v>150</v>
      </c>
      <c r="B486" s="1" t="s">
        <v>217</v>
      </c>
      <c r="C486" s="10">
        <v>200</v>
      </c>
      <c r="D486" s="12" t="s">
        <v>5</v>
      </c>
      <c r="E486" s="10"/>
      <c r="F486" s="11">
        <f>F487</f>
        <v>170.8</v>
      </c>
    </row>
    <row r="487" spans="1:6">
      <c r="A487" s="9" t="s">
        <v>126</v>
      </c>
      <c r="B487" s="1" t="s">
        <v>217</v>
      </c>
      <c r="C487" s="10">
        <v>200</v>
      </c>
      <c r="D487" s="12" t="s">
        <v>5</v>
      </c>
      <c r="E487" s="12">
        <v>13</v>
      </c>
      <c r="F487" s="11">
        <v>170.8</v>
      </c>
    </row>
    <row r="488" spans="1:6">
      <c r="A488" s="9" t="s">
        <v>174</v>
      </c>
      <c r="B488" s="10" t="s">
        <v>206</v>
      </c>
      <c r="C488" s="10"/>
      <c r="D488" s="10"/>
      <c r="E488" s="10"/>
      <c r="F488" s="11">
        <f>F489</f>
        <v>230.6</v>
      </c>
    </row>
    <row r="489" spans="1:6" ht="37.5">
      <c r="A489" s="9" t="s">
        <v>12</v>
      </c>
      <c r="B489" s="10" t="s">
        <v>206</v>
      </c>
      <c r="C489" s="10">
        <v>200</v>
      </c>
      <c r="D489" s="12"/>
      <c r="E489" s="12"/>
      <c r="F489" s="11">
        <f>F490</f>
        <v>230.6</v>
      </c>
    </row>
    <row r="490" spans="1:6">
      <c r="A490" s="9" t="s">
        <v>150</v>
      </c>
      <c r="B490" s="10" t="s">
        <v>206</v>
      </c>
      <c r="C490" s="10">
        <v>200</v>
      </c>
      <c r="D490" s="12" t="s">
        <v>5</v>
      </c>
      <c r="E490" s="12"/>
      <c r="F490" s="11">
        <f>F491</f>
        <v>230.6</v>
      </c>
    </row>
    <row r="491" spans="1:6">
      <c r="A491" s="9" t="s">
        <v>126</v>
      </c>
      <c r="B491" s="10" t="s">
        <v>206</v>
      </c>
      <c r="C491" s="10">
        <v>200</v>
      </c>
      <c r="D491" s="12" t="s">
        <v>5</v>
      </c>
      <c r="E491" s="12">
        <v>13</v>
      </c>
      <c r="F491" s="15">
        <v>230.6</v>
      </c>
    </row>
    <row r="492" spans="1:6" ht="243.75">
      <c r="A492" s="30" t="s">
        <v>244</v>
      </c>
      <c r="B492" s="10" t="s">
        <v>204</v>
      </c>
      <c r="C492" s="10" t="s">
        <v>6</v>
      </c>
      <c r="D492" s="10"/>
      <c r="E492" s="10"/>
      <c r="F492" s="11">
        <f>F493</f>
        <v>25486.6</v>
      </c>
    </row>
    <row r="493" spans="1:6">
      <c r="A493" s="9" t="s">
        <v>21</v>
      </c>
      <c r="B493" s="10" t="s">
        <v>204</v>
      </c>
      <c r="C493" s="10" t="s">
        <v>22</v>
      </c>
      <c r="D493" s="10"/>
      <c r="E493" s="10"/>
      <c r="F493" s="11">
        <f>F494</f>
        <v>25486.6</v>
      </c>
    </row>
    <row r="494" spans="1:6" ht="75">
      <c r="A494" s="2" t="s">
        <v>139</v>
      </c>
      <c r="B494" s="10" t="s">
        <v>204</v>
      </c>
      <c r="C494" s="10" t="s">
        <v>22</v>
      </c>
      <c r="D494" s="10" t="s">
        <v>36</v>
      </c>
      <c r="E494" s="12"/>
      <c r="F494" s="11">
        <f>F495</f>
        <v>25486.6</v>
      </c>
    </row>
    <row r="495" spans="1:6" ht="56.25">
      <c r="A495" s="2" t="s">
        <v>140</v>
      </c>
      <c r="B495" s="10" t="s">
        <v>204</v>
      </c>
      <c r="C495" s="10" t="s">
        <v>22</v>
      </c>
      <c r="D495" s="10" t="s">
        <v>36</v>
      </c>
      <c r="E495" s="10" t="s">
        <v>5</v>
      </c>
      <c r="F495" s="15">
        <v>25486.6</v>
      </c>
    </row>
    <row r="496" spans="1:6" ht="102.75" hidden="1" customHeight="1">
      <c r="A496" s="40" t="s">
        <v>323</v>
      </c>
      <c r="B496" s="10" t="s">
        <v>322</v>
      </c>
      <c r="C496" s="10"/>
      <c r="D496" s="10"/>
      <c r="E496" s="10"/>
      <c r="F496" s="15">
        <f>F497</f>
        <v>0</v>
      </c>
    </row>
    <row r="497" spans="1:6" ht="56.25" hidden="1">
      <c r="A497" s="9" t="s">
        <v>24</v>
      </c>
      <c r="B497" s="10" t="s">
        <v>322</v>
      </c>
      <c r="C497" s="10">
        <v>600</v>
      </c>
      <c r="D497" s="10"/>
      <c r="E497" s="10"/>
      <c r="F497" s="15">
        <f>F498</f>
        <v>0</v>
      </c>
    </row>
    <row r="498" spans="1:6" hidden="1">
      <c r="A498" s="9" t="s">
        <v>118</v>
      </c>
      <c r="B498" s="10" t="s">
        <v>322</v>
      </c>
      <c r="C498" s="10">
        <v>600</v>
      </c>
      <c r="D498" s="12" t="s">
        <v>30</v>
      </c>
      <c r="E498" s="12"/>
      <c r="F498" s="15">
        <f>F499</f>
        <v>0</v>
      </c>
    </row>
    <row r="499" spans="1:6" hidden="1">
      <c r="A499" s="9" t="s">
        <v>120</v>
      </c>
      <c r="B499" s="10" t="s">
        <v>322</v>
      </c>
      <c r="C499" s="10">
        <v>600</v>
      </c>
      <c r="D499" s="12" t="s">
        <v>30</v>
      </c>
      <c r="E499" s="12" t="s">
        <v>29</v>
      </c>
      <c r="F499" s="15"/>
    </row>
    <row r="500" spans="1:6" ht="93.75">
      <c r="A500" s="2" t="s">
        <v>377</v>
      </c>
      <c r="B500" s="10" t="s">
        <v>171</v>
      </c>
      <c r="C500" s="10" t="s">
        <v>6</v>
      </c>
      <c r="D500" s="10"/>
      <c r="E500" s="10"/>
      <c r="F500" s="11">
        <f>F501</f>
        <v>19651.900000000001</v>
      </c>
    </row>
    <row r="501" spans="1:6" ht="37.5">
      <c r="A501" s="9" t="s">
        <v>308</v>
      </c>
      <c r="B501" s="10" t="s">
        <v>171</v>
      </c>
      <c r="C501" s="10" t="s">
        <v>6</v>
      </c>
      <c r="D501" s="10"/>
      <c r="E501" s="10"/>
      <c r="F501" s="11">
        <f>F502</f>
        <v>19651.900000000001</v>
      </c>
    </row>
    <row r="502" spans="1:6" ht="37.5">
      <c r="A502" s="9" t="s">
        <v>42</v>
      </c>
      <c r="B502" s="3" t="s">
        <v>175</v>
      </c>
      <c r="C502" s="10"/>
      <c r="D502" s="10"/>
      <c r="E502" s="10"/>
      <c r="F502" s="11">
        <f>F503</f>
        <v>19651.900000000001</v>
      </c>
    </row>
    <row r="503" spans="1:6" ht="37.5">
      <c r="A503" s="9" t="s">
        <v>12</v>
      </c>
      <c r="B503" s="3" t="s">
        <v>175</v>
      </c>
      <c r="C503" s="10" t="s">
        <v>13</v>
      </c>
      <c r="D503" s="10"/>
      <c r="E503" s="10"/>
      <c r="F503" s="11">
        <f>F504</f>
        <v>19651.900000000001</v>
      </c>
    </row>
    <row r="504" spans="1:6">
      <c r="A504" s="9" t="s">
        <v>136</v>
      </c>
      <c r="B504" s="3" t="s">
        <v>175</v>
      </c>
      <c r="C504" s="10" t="s">
        <v>13</v>
      </c>
      <c r="D504" s="10" t="s">
        <v>16</v>
      </c>
      <c r="E504" s="12"/>
      <c r="F504" s="11">
        <f>F505</f>
        <v>19651.900000000001</v>
      </c>
    </row>
    <row r="505" spans="1:6">
      <c r="A505" s="9" t="s">
        <v>137</v>
      </c>
      <c r="B505" s="3" t="s">
        <v>175</v>
      </c>
      <c r="C505" s="10" t="s">
        <v>13</v>
      </c>
      <c r="D505" s="10" t="s">
        <v>16</v>
      </c>
      <c r="E505" s="10" t="s">
        <v>29</v>
      </c>
      <c r="F505" s="27">
        <v>19651.900000000001</v>
      </c>
    </row>
    <row r="506" spans="1:6" ht="19.5">
      <c r="A506" s="23" t="s">
        <v>87</v>
      </c>
      <c r="B506" s="24"/>
      <c r="C506" s="24"/>
      <c r="D506" s="24"/>
      <c r="E506" s="24"/>
      <c r="F506" s="25">
        <f>F18+F22+F114+F147+F177+F213+F263+F270+F300+F312+F324+F371+F500+F197+F165+F280+F276+F336+F353+F330+F288+F284</f>
        <v>1732874.25</v>
      </c>
    </row>
    <row r="508" spans="1:6">
      <c r="F508" s="7"/>
    </row>
    <row r="509" spans="1:6">
      <c r="F509" s="38"/>
    </row>
    <row r="514" spans="6:6" ht="231.75" customHeight="1">
      <c r="F514" s="7"/>
    </row>
    <row r="516" spans="6:6" ht="63" customHeight="1"/>
  </sheetData>
  <autoFilter ref="A17:K17"/>
  <mergeCells count="8">
    <mergeCell ref="A14:F14"/>
    <mergeCell ref="A13:F13"/>
    <mergeCell ref="B1:F1"/>
    <mergeCell ref="B2:F6"/>
    <mergeCell ref="A9:F9"/>
    <mergeCell ref="A10:F10"/>
    <mergeCell ref="A11:F11"/>
    <mergeCell ref="A12:F12"/>
  </mergeCells>
  <pageMargins left="0.51181102362204722" right="0.19685039370078741" top="0.35433070866141736" bottom="0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01"/>
  <sheetViews>
    <sheetView topLeftCell="A15" zoomScale="69" zoomScaleNormal="69" workbookViewId="0">
      <selection activeCell="F17" sqref="F17"/>
    </sheetView>
  </sheetViews>
  <sheetFormatPr defaultRowHeight="18.75"/>
  <cols>
    <col min="1" max="1" width="57.28515625" style="62" customWidth="1"/>
    <col min="2" max="2" width="17.42578125" style="76" customWidth="1"/>
    <col min="3" max="3" width="9.140625" style="76"/>
    <col min="4" max="4" width="10.140625" style="76" customWidth="1"/>
    <col min="5" max="5" width="7.7109375" style="76" customWidth="1"/>
    <col min="6" max="6" width="17.5703125" style="7" customWidth="1"/>
    <col min="7" max="7" width="16.7109375" style="64" customWidth="1"/>
    <col min="8" max="16384" width="9.140625" style="64"/>
  </cols>
  <sheetData>
    <row r="1" spans="1:7" ht="18.75" customHeight="1">
      <c r="B1" s="63"/>
      <c r="C1" s="63"/>
      <c r="D1" s="63"/>
      <c r="E1" s="63"/>
      <c r="F1" s="63"/>
    </row>
    <row r="2" spans="1:7" ht="18.75" customHeight="1">
      <c r="B2" s="63"/>
      <c r="C2" s="63"/>
      <c r="D2" s="63"/>
      <c r="E2" s="63"/>
      <c r="F2" s="65" t="s">
        <v>218</v>
      </c>
    </row>
    <row r="3" spans="1:7" ht="18.75" customHeight="1">
      <c r="A3" s="84" t="s">
        <v>115</v>
      </c>
      <c r="B3" s="84"/>
      <c r="C3" s="84"/>
      <c r="D3" s="84"/>
      <c r="E3" s="84"/>
      <c r="F3" s="84"/>
    </row>
    <row r="4" spans="1:7" ht="18.75" customHeight="1">
      <c r="A4" s="84" t="s">
        <v>151</v>
      </c>
      <c r="B4" s="84"/>
      <c r="C4" s="84"/>
      <c r="D4" s="84"/>
      <c r="E4" s="84"/>
      <c r="F4" s="84"/>
      <c r="G4" s="84"/>
    </row>
    <row r="5" spans="1:7" ht="18.75" customHeight="1">
      <c r="A5" s="84" t="s">
        <v>152</v>
      </c>
      <c r="B5" s="84"/>
      <c r="C5" s="84"/>
      <c r="D5" s="84"/>
      <c r="E5" s="84"/>
      <c r="F5" s="84"/>
      <c r="G5" s="84"/>
    </row>
    <row r="6" spans="1:7" ht="18.75" customHeight="1">
      <c r="A6" s="84" t="s">
        <v>153</v>
      </c>
      <c r="B6" s="84"/>
      <c r="C6" s="84"/>
      <c r="D6" s="84"/>
      <c r="E6" s="84"/>
      <c r="F6" s="84"/>
      <c r="G6" s="84"/>
    </row>
    <row r="7" spans="1:7" ht="18.75" customHeight="1">
      <c r="A7" s="84" t="s">
        <v>154</v>
      </c>
      <c r="B7" s="84"/>
      <c r="C7" s="84"/>
      <c r="D7" s="84"/>
      <c r="E7" s="84"/>
      <c r="F7" s="84"/>
      <c r="G7" s="84"/>
    </row>
    <row r="8" spans="1:7" ht="18.75" customHeight="1">
      <c r="A8" s="84" t="s">
        <v>334</v>
      </c>
      <c r="B8" s="84"/>
      <c r="C8" s="84"/>
      <c r="D8" s="84"/>
      <c r="E8" s="84"/>
      <c r="F8" s="84"/>
      <c r="G8" s="84"/>
    </row>
    <row r="9" spans="1:7" ht="18.75" customHeight="1">
      <c r="A9" s="66"/>
      <c r="B9" s="66"/>
      <c r="C9" s="66"/>
      <c r="D9" s="66"/>
      <c r="E9" s="66"/>
      <c r="F9" s="66"/>
    </row>
    <row r="10" spans="1:7" ht="18.75" customHeight="1">
      <c r="A10" s="66"/>
      <c r="B10" s="66"/>
      <c r="C10" s="66"/>
      <c r="D10" s="66"/>
      <c r="E10" s="66"/>
      <c r="F10" s="64"/>
      <c r="G10" s="7" t="s">
        <v>398</v>
      </c>
    </row>
    <row r="11" spans="1:7">
      <c r="A11" s="83" t="s">
        <v>0</v>
      </c>
      <c r="B11" s="83" t="s">
        <v>2</v>
      </c>
      <c r="C11" s="83" t="s">
        <v>3</v>
      </c>
      <c r="D11" s="83" t="s">
        <v>114</v>
      </c>
      <c r="E11" s="83" t="s">
        <v>1</v>
      </c>
      <c r="F11" s="85" t="s">
        <v>4</v>
      </c>
      <c r="G11" s="85"/>
    </row>
    <row r="12" spans="1:7">
      <c r="A12" s="83"/>
      <c r="B12" s="83"/>
      <c r="C12" s="83"/>
      <c r="D12" s="83"/>
      <c r="E12" s="83"/>
      <c r="F12" s="67" t="s">
        <v>331</v>
      </c>
      <c r="G12" s="67" t="s">
        <v>335</v>
      </c>
    </row>
    <row r="13" spans="1:7" ht="206.25">
      <c r="A13" s="68" t="s">
        <v>225</v>
      </c>
      <c r="B13" s="36" t="s">
        <v>393</v>
      </c>
      <c r="C13" s="36"/>
      <c r="D13" s="36"/>
      <c r="E13" s="36"/>
      <c r="F13" s="15">
        <f t="shared" ref="F13:G15" si="0">F14</f>
        <v>591.6</v>
      </c>
      <c r="G13" s="15">
        <f t="shared" si="0"/>
        <v>614.29999999999995</v>
      </c>
    </row>
    <row r="14" spans="1:7" ht="37.5">
      <c r="A14" s="16" t="s">
        <v>12</v>
      </c>
      <c r="B14" s="36" t="s">
        <v>393</v>
      </c>
      <c r="C14" s="36">
        <v>200</v>
      </c>
      <c r="D14" s="36"/>
      <c r="E14" s="36"/>
      <c r="F14" s="15">
        <f t="shared" si="0"/>
        <v>591.6</v>
      </c>
      <c r="G14" s="15">
        <f t="shared" si="0"/>
        <v>614.29999999999995</v>
      </c>
    </row>
    <row r="15" spans="1:7">
      <c r="A15" s="16" t="s">
        <v>116</v>
      </c>
      <c r="B15" s="36" t="s">
        <v>393</v>
      </c>
      <c r="C15" s="69">
        <v>200</v>
      </c>
      <c r="D15" s="69" t="s">
        <v>29</v>
      </c>
      <c r="E15" s="69"/>
      <c r="F15" s="15">
        <f t="shared" si="0"/>
        <v>591.6</v>
      </c>
      <c r="G15" s="15">
        <f t="shared" si="0"/>
        <v>614.29999999999995</v>
      </c>
    </row>
    <row r="16" spans="1:7">
      <c r="A16" s="16" t="s">
        <v>117</v>
      </c>
      <c r="B16" s="36" t="s">
        <v>393</v>
      </c>
      <c r="C16" s="69" t="s">
        <v>13</v>
      </c>
      <c r="D16" s="69" t="s">
        <v>29</v>
      </c>
      <c r="E16" s="69" t="s">
        <v>30</v>
      </c>
      <c r="F16" s="15">
        <v>591.6</v>
      </c>
      <c r="G16" s="15">
        <v>614.29999999999995</v>
      </c>
    </row>
    <row r="17" spans="1:7" ht="75">
      <c r="A17" s="16" t="s">
        <v>344</v>
      </c>
      <c r="B17" s="36" t="s">
        <v>89</v>
      </c>
      <c r="C17" s="36"/>
      <c r="D17" s="36"/>
      <c r="E17" s="36"/>
      <c r="F17" s="15">
        <f>F18+F38+F83+F105</f>
        <v>1087609.088</v>
      </c>
      <c r="G17" s="15">
        <f>G18+G38+G83+G105</f>
        <v>1084231.6880000001</v>
      </c>
    </row>
    <row r="18" spans="1:7" ht="37.5">
      <c r="A18" s="16" t="s">
        <v>345</v>
      </c>
      <c r="B18" s="36" t="s">
        <v>90</v>
      </c>
      <c r="C18" s="36" t="s">
        <v>6</v>
      </c>
      <c r="D18" s="36"/>
      <c r="E18" s="36"/>
      <c r="F18" s="15">
        <f>F19+F24+F29</f>
        <v>333945.68800000002</v>
      </c>
      <c r="G18" s="15">
        <f>G19+G24+G29</f>
        <v>323063</v>
      </c>
    </row>
    <row r="19" spans="1:7" ht="93.75">
      <c r="A19" s="16" t="s">
        <v>280</v>
      </c>
      <c r="B19" s="36" t="s">
        <v>91</v>
      </c>
      <c r="C19" s="36"/>
      <c r="D19" s="36"/>
      <c r="E19" s="36"/>
      <c r="F19" s="15">
        <f t="shared" ref="F19:G22" si="1">F20</f>
        <v>106030.8</v>
      </c>
      <c r="G19" s="15">
        <f t="shared" si="1"/>
        <v>106030.8</v>
      </c>
    </row>
    <row r="20" spans="1:7" ht="112.5">
      <c r="A20" s="16" t="s">
        <v>26</v>
      </c>
      <c r="B20" s="36" t="s">
        <v>99</v>
      </c>
      <c r="C20" s="36" t="s">
        <v>6</v>
      </c>
      <c r="D20" s="36"/>
      <c r="E20" s="36"/>
      <c r="F20" s="15">
        <f t="shared" si="1"/>
        <v>106030.8</v>
      </c>
      <c r="G20" s="15">
        <f t="shared" si="1"/>
        <v>106030.8</v>
      </c>
    </row>
    <row r="21" spans="1:7" ht="56.25">
      <c r="A21" s="16" t="s">
        <v>24</v>
      </c>
      <c r="B21" s="36" t="s">
        <v>99</v>
      </c>
      <c r="C21" s="36" t="s">
        <v>25</v>
      </c>
      <c r="D21" s="36"/>
      <c r="E21" s="36"/>
      <c r="F21" s="15">
        <f t="shared" si="1"/>
        <v>106030.8</v>
      </c>
      <c r="G21" s="15">
        <f t="shared" si="1"/>
        <v>106030.8</v>
      </c>
    </row>
    <row r="22" spans="1:7">
      <c r="A22" s="16" t="s">
        <v>118</v>
      </c>
      <c r="B22" s="36" t="s">
        <v>99</v>
      </c>
      <c r="C22" s="36">
        <v>600</v>
      </c>
      <c r="D22" s="69" t="s">
        <v>30</v>
      </c>
      <c r="E22" s="69"/>
      <c r="F22" s="15">
        <f t="shared" si="1"/>
        <v>106030.8</v>
      </c>
      <c r="G22" s="15">
        <f t="shared" si="1"/>
        <v>106030.8</v>
      </c>
    </row>
    <row r="23" spans="1:7">
      <c r="A23" s="16" t="s">
        <v>119</v>
      </c>
      <c r="B23" s="36" t="s">
        <v>99</v>
      </c>
      <c r="C23" s="36">
        <v>600</v>
      </c>
      <c r="D23" s="69" t="s">
        <v>30</v>
      </c>
      <c r="E23" s="69" t="s">
        <v>5</v>
      </c>
      <c r="F23" s="15">
        <v>106030.8</v>
      </c>
      <c r="G23" s="15">
        <v>106030.8</v>
      </c>
    </row>
    <row r="24" spans="1:7" ht="56.25">
      <c r="A24" s="16" t="s">
        <v>281</v>
      </c>
      <c r="B24" s="36" t="s">
        <v>184</v>
      </c>
      <c r="C24" s="36"/>
      <c r="D24" s="36"/>
      <c r="E24" s="36"/>
      <c r="F24" s="15">
        <f t="shared" ref="F24:G27" si="2">F25</f>
        <v>50</v>
      </c>
      <c r="G24" s="15">
        <f t="shared" si="2"/>
        <v>50</v>
      </c>
    </row>
    <row r="25" spans="1:7" ht="37.5">
      <c r="A25" s="16" t="s">
        <v>209</v>
      </c>
      <c r="B25" s="36" t="s">
        <v>198</v>
      </c>
      <c r="C25" s="36"/>
      <c r="D25" s="36"/>
      <c r="E25" s="36"/>
      <c r="F25" s="15">
        <f t="shared" si="2"/>
        <v>50</v>
      </c>
      <c r="G25" s="15">
        <f t="shared" si="2"/>
        <v>50</v>
      </c>
    </row>
    <row r="26" spans="1:7" ht="37.5">
      <c r="A26" s="16" t="s">
        <v>12</v>
      </c>
      <c r="B26" s="36" t="s">
        <v>198</v>
      </c>
      <c r="C26" s="36">
        <v>200</v>
      </c>
      <c r="D26" s="36"/>
      <c r="E26" s="36"/>
      <c r="F26" s="15">
        <f t="shared" si="2"/>
        <v>50</v>
      </c>
      <c r="G26" s="15">
        <f t="shared" si="2"/>
        <v>50</v>
      </c>
    </row>
    <row r="27" spans="1:7">
      <c r="A27" s="16" t="s">
        <v>118</v>
      </c>
      <c r="B27" s="36" t="s">
        <v>198</v>
      </c>
      <c r="C27" s="36">
        <v>200</v>
      </c>
      <c r="D27" s="36" t="s">
        <v>30</v>
      </c>
      <c r="E27" s="69"/>
      <c r="F27" s="15">
        <f t="shared" si="2"/>
        <v>50</v>
      </c>
      <c r="G27" s="15">
        <f t="shared" si="2"/>
        <v>50</v>
      </c>
    </row>
    <row r="28" spans="1:7">
      <c r="A28" s="16" t="s">
        <v>120</v>
      </c>
      <c r="B28" s="36" t="s">
        <v>198</v>
      </c>
      <c r="C28" s="36">
        <v>200</v>
      </c>
      <c r="D28" s="36" t="s">
        <v>30</v>
      </c>
      <c r="E28" s="36" t="s">
        <v>29</v>
      </c>
      <c r="F28" s="15">
        <v>50</v>
      </c>
      <c r="G28" s="15">
        <v>50</v>
      </c>
    </row>
    <row r="29" spans="1:7">
      <c r="A29" s="16" t="s">
        <v>282</v>
      </c>
      <c r="B29" s="36" t="s">
        <v>92</v>
      </c>
      <c r="C29" s="36"/>
      <c r="D29" s="36"/>
      <c r="E29" s="36"/>
      <c r="F29" s="15">
        <f>F34+F30</f>
        <v>227864.88800000001</v>
      </c>
      <c r="G29" s="15">
        <f>G34+G30</f>
        <v>216982.2</v>
      </c>
    </row>
    <row r="30" spans="1:7" ht="37.5">
      <c r="A30" s="16" t="s">
        <v>385</v>
      </c>
      <c r="B30" s="1" t="s">
        <v>384</v>
      </c>
      <c r="C30" s="36"/>
      <c r="D30" s="36"/>
      <c r="E30" s="36"/>
      <c r="F30" s="15">
        <f t="shared" ref="F30:G32" si="3">F31</f>
        <v>10211</v>
      </c>
      <c r="G30" s="15">
        <f t="shared" si="3"/>
        <v>10211</v>
      </c>
    </row>
    <row r="31" spans="1:7" ht="56.25">
      <c r="A31" s="16" t="s">
        <v>24</v>
      </c>
      <c r="B31" s="1" t="s">
        <v>384</v>
      </c>
      <c r="C31" s="36">
        <v>600</v>
      </c>
      <c r="D31" s="36"/>
      <c r="E31" s="36"/>
      <c r="F31" s="15">
        <f t="shared" si="3"/>
        <v>10211</v>
      </c>
      <c r="G31" s="15">
        <f t="shared" si="3"/>
        <v>10211</v>
      </c>
    </row>
    <row r="32" spans="1:7">
      <c r="A32" s="16" t="s">
        <v>118</v>
      </c>
      <c r="B32" s="1" t="s">
        <v>384</v>
      </c>
      <c r="C32" s="36">
        <v>600</v>
      </c>
      <c r="D32" s="69" t="s">
        <v>30</v>
      </c>
      <c r="E32" s="69"/>
      <c r="F32" s="15">
        <f t="shared" si="3"/>
        <v>10211</v>
      </c>
      <c r="G32" s="15">
        <f t="shared" si="3"/>
        <v>10211</v>
      </c>
    </row>
    <row r="33" spans="1:7">
      <c r="A33" s="16" t="s">
        <v>119</v>
      </c>
      <c r="B33" s="1" t="s">
        <v>384</v>
      </c>
      <c r="C33" s="36">
        <v>600</v>
      </c>
      <c r="D33" s="69" t="s">
        <v>30</v>
      </c>
      <c r="E33" s="69" t="s">
        <v>5</v>
      </c>
      <c r="F33" s="15">
        <f>20211-10000</f>
        <v>10211</v>
      </c>
      <c r="G33" s="15">
        <f>30211-20000</f>
        <v>10211</v>
      </c>
    </row>
    <row r="34" spans="1:7" ht="37.5">
      <c r="A34" s="16" t="s">
        <v>210</v>
      </c>
      <c r="B34" s="36" t="s">
        <v>200</v>
      </c>
      <c r="C34" s="36"/>
      <c r="D34" s="36"/>
      <c r="E34" s="36"/>
      <c r="F34" s="15">
        <f t="shared" ref="F34:G36" si="4">F35</f>
        <v>217653.88800000001</v>
      </c>
      <c r="G34" s="15">
        <f t="shared" si="4"/>
        <v>206771.20000000001</v>
      </c>
    </row>
    <row r="35" spans="1:7" ht="56.25">
      <c r="A35" s="16" t="s">
        <v>24</v>
      </c>
      <c r="B35" s="36" t="s">
        <v>200</v>
      </c>
      <c r="C35" s="36">
        <v>600</v>
      </c>
      <c r="D35" s="36"/>
      <c r="E35" s="36"/>
      <c r="F35" s="15">
        <f t="shared" si="4"/>
        <v>217653.88800000001</v>
      </c>
      <c r="G35" s="15">
        <f t="shared" si="4"/>
        <v>206771.20000000001</v>
      </c>
    </row>
    <row r="36" spans="1:7">
      <c r="A36" s="16" t="s">
        <v>118</v>
      </c>
      <c r="B36" s="36" t="s">
        <v>200</v>
      </c>
      <c r="C36" s="36">
        <v>600</v>
      </c>
      <c r="D36" s="36" t="s">
        <v>30</v>
      </c>
      <c r="E36" s="69"/>
      <c r="F36" s="15">
        <f t="shared" si="4"/>
        <v>217653.88800000001</v>
      </c>
      <c r="G36" s="15">
        <f t="shared" si="4"/>
        <v>206771.20000000001</v>
      </c>
    </row>
    <row r="37" spans="1:7">
      <c r="A37" s="16" t="s">
        <v>119</v>
      </c>
      <c r="B37" s="36" t="s">
        <v>200</v>
      </c>
      <c r="C37" s="36">
        <v>600</v>
      </c>
      <c r="D37" s="36" t="s">
        <v>30</v>
      </c>
      <c r="E37" s="69" t="s">
        <v>5</v>
      </c>
      <c r="F37" s="15">
        <f>218213.5-559.612</f>
        <v>217653.88800000001</v>
      </c>
      <c r="G37" s="15">
        <v>206771.20000000001</v>
      </c>
    </row>
    <row r="38" spans="1:7" ht="37.5">
      <c r="A38" s="16" t="s">
        <v>346</v>
      </c>
      <c r="B38" s="36" t="s">
        <v>93</v>
      </c>
      <c r="C38" s="36"/>
      <c r="D38" s="36"/>
      <c r="E38" s="36"/>
      <c r="F38" s="15">
        <f>F39+F48+F71</f>
        <v>685755.29999999993</v>
      </c>
      <c r="G38" s="15">
        <f>G39+G48+G71</f>
        <v>692939.68799999997</v>
      </c>
    </row>
    <row r="39" spans="1:7">
      <c r="A39" s="16" t="s">
        <v>283</v>
      </c>
      <c r="B39" s="36" t="s">
        <v>94</v>
      </c>
      <c r="C39" s="36"/>
      <c r="D39" s="36"/>
      <c r="E39" s="36"/>
      <c r="F39" s="15">
        <f>F40+F44</f>
        <v>420407.6</v>
      </c>
      <c r="G39" s="15">
        <f>G40+G44</f>
        <v>426516.68799999997</v>
      </c>
    </row>
    <row r="40" spans="1:7" ht="56.25">
      <c r="A40" s="16" t="s">
        <v>211</v>
      </c>
      <c r="B40" s="36" t="s">
        <v>95</v>
      </c>
      <c r="C40" s="36"/>
      <c r="D40" s="36"/>
      <c r="E40" s="36"/>
      <c r="F40" s="15">
        <f t="shared" ref="F40:G42" si="5">F41</f>
        <v>109149.588</v>
      </c>
      <c r="G40" s="15">
        <f t="shared" si="5"/>
        <v>139659.88800000001</v>
      </c>
    </row>
    <row r="41" spans="1:7" ht="56.25">
      <c r="A41" s="16" t="s">
        <v>24</v>
      </c>
      <c r="B41" s="36" t="s">
        <v>95</v>
      </c>
      <c r="C41" s="36">
        <v>600</v>
      </c>
      <c r="D41" s="36"/>
      <c r="E41" s="36"/>
      <c r="F41" s="15">
        <f t="shared" si="5"/>
        <v>109149.588</v>
      </c>
      <c r="G41" s="15">
        <f t="shared" si="5"/>
        <v>139659.88800000001</v>
      </c>
    </row>
    <row r="42" spans="1:7">
      <c r="A42" s="16" t="s">
        <v>118</v>
      </c>
      <c r="B42" s="36" t="s">
        <v>95</v>
      </c>
      <c r="C42" s="36">
        <v>600</v>
      </c>
      <c r="D42" s="36" t="s">
        <v>30</v>
      </c>
      <c r="E42" s="69"/>
      <c r="F42" s="15">
        <f t="shared" si="5"/>
        <v>109149.588</v>
      </c>
      <c r="G42" s="15">
        <f t="shared" si="5"/>
        <v>139659.88800000001</v>
      </c>
    </row>
    <row r="43" spans="1:7">
      <c r="A43" s="16" t="s">
        <v>121</v>
      </c>
      <c r="B43" s="36" t="s">
        <v>95</v>
      </c>
      <c r="C43" s="36">
        <v>600</v>
      </c>
      <c r="D43" s="36" t="s">
        <v>30</v>
      </c>
      <c r="E43" s="36" t="s">
        <v>7</v>
      </c>
      <c r="F43" s="15">
        <f>70000+39149.588</f>
        <v>109149.588</v>
      </c>
      <c r="G43" s="37">
        <f>112200+27459.888</f>
        <v>139659.88800000001</v>
      </c>
    </row>
    <row r="44" spans="1:7" ht="75">
      <c r="A44" s="20" t="s">
        <v>212</v>
      </c>
      <c r="B44" s="36" t="s">
        <v>201</v>
      </c>
      <c r="C44" s="36"/>
      <c r="D44" s="36"/>
      <c r="E44" s="36"/>
      <c r="F44" s="15">
        <f t="shared" ref="F44:G46" si="6">F45</f>
        <v>311258.01199999999</v>
      </c>
      <c r="G44" s="15">
        <f t="shared" si="6"/>
        <v>286856.8</v>
      </c>
    </row>
    <row r="45" spans="1:7" ht="75">
      <c r="A45" s="16" t="s">
        <v>208</v>
      </c>
      <c r="B45" s="36" t="s">
        <v>201</v>
      </c>
      <c r="C45" s="36">
        <v>600</v>
      </c>
      <c r="D45" s="36"/>
      <c r="E45" s="36"/>
      <c r="F45" s="15">
        <f t="shared" si="6"/>
        <v>311258.01199999999</v>
      </c>
      <c r="G45" s="15">
        <f t="shared" si="6"/>
        <v>286856.8</v>
      </c>
    </row>
    <row r="46" spans="1:7">
      <c r="A46" s="16" t="s">
        <v>118</v>
      </c>
      <c r="B46" s="36" t="s">
        <v>201</v>
      </c>
      <c r="C46" s="36">
        <v>600</v>
      </c>
      <c r="D46" s="36" t="s">
        <v>30</v>
      </c>
      <c r="E46" s="69"/>
      <c r="F46" s="15">
        <f t="shared" si="6"/>
        <v>311258.01199999999</v>
      </c>
      <c r="G46" s="15">
        <f t="shared" si="6"/>
        <v>286856.8</v>
      </c>
    </row>
    <row r="47" spans="1:7">
      <c r="A47" s="16" t="s">
        <v>121</v>
      </c>
      <c r="B47" s="36" t="s">
        <v>201</v>
      </c>
      <c r="C47" s="36">
        <v>600</v>
      </c>
      <c r="D47" s="36" t="s">
        <v>30</v>
      </c>
      <c r="E47" s="36" t="s">
        <v>7</v>
      </c>
      <c r="F47" s="15">
        <f>350407.6-39149.588</f>
        <v>311258.01199999999</v>
      </c>
      <c r="G47" s="15">
        <f>295695.2-8838.4</f>
        <v>286856.8</v>
      </c>
    </row>
    <row r="48" spans="1:7" ht="168.75">
      <c r="A48" s="16" t="s">
        <v>96</v>
      </c>
      <c r="B48" s="36" t="s">
        <v>97</v>
      </c>
      <c r="C48" s="36"/>
      <c r="D48" s="36"/>
      <c r="E48" s="36"/>
      <c r="F48" s="15">
        <f>F49+F53+F60+F67</f>
        <v>260755.5</v>
      </c>
      <c r="G48" s="15">
        <f>G49+G53+G60+G67</f>
        <v>260778.4</v>
      </c>
    </row>
    <row r="49" spans="1:7" ht="168.75">
      <c r="A49" s="16" t="s">
        <v>27</v>
      </c>
      <c r="B49" s="36" t="s">
        <v>98</v>
      </c>
      <c r="C49" s="36" t="s">
        <v>6</v>
      </c>
      <c r="D49" s="36"/>
      <c r="E49" s="36"/>
      <c r="F49" s="15">
        <f t="shared" ref="F49:G51" si="7">F50</f>
        <v>228707.9</v>
      </c>
      <c r="G49" s="15">
        <f t="shared" si="7"/>
        <v>228707.9</v>
      </c>
    </row>
    <row r="50" spans="1:7" ht="56.25">
      <c r="A50" s="16" t="s">
        <v>24</v>
      </c>
      <c r="B50" s="36" t="s">
        <v>98</v>
      </c>
      <c r="C50" s="36" t="s">
        <v>25</v>
      </c>
      <c r="D50" s="36"/>
      <c r="E50" s="36"/>
      <c r="F50" s="15">
        <f t="shared" si="7"/>
        <v>228707.9</v>
      </c>
      <c r="G50" s="15">
        <f t="shared" si="7"/>
        <v>228707.9</v>
      </c>
    </row>
    <row r="51" spans="1:7">
      <c r="A51" s="16" t="s">
        <v>118</v>
      </c>
      <c r="B51" s="36" t="s">
        <v>98</v>
      </c>
      <c r="C51" s="36" t="s">
        <v>25</v>
      </c>
      <c r="D51" s="36" t="s">
        <v>30</v>
      </c>
      <c r="E51" s="69"/>
      <c r="F51" s="15">
        <f t="shared" si="7"/>
        <v>228707.9</v>
      </c>
      <c r="G51" s="15">
        <f t="shared" si="7"/>
        <v>228707.9</v>
      </c>
    </row>
    <row r="52" spans="1:7">
      <c r="A52" s="16" t="s">
        <v>121</v>
      </c>
      <c r="B52" s="36" t="s">
        <v>98</v>
      </c>
      <c r="C52" s="36" t="s">
        <v>25</v>
      </c>
      <c r="D52" s="36" t="s">
        <v>30</v>
      </c>
      <c r="E52" s="36" t="s">
        <v>7</v>
      </c>
      <c r="F52" s="15">
        <v>228707.9</v>
      </c>
      <c r="G52" s="15">
        <v>228707.9</v>
      </c>
    </row>
    <row r="53" spans="1:7" ht="56.25">
      <c r="A53" s="2" t="s">
        <v>226</v>
      </c>
      <c r="B53" s="36" t="s">
        <v>106</v>
      </c>
      <c r="C53" s="36"/>
      <c r="D53" s="36"/>
      <c r="E53" s="36"/>
      <c r="F53" s="15">
        <f>F54+F57</f>
        <v>8305.2000000000007</v>
      </c>
      <c r="G53" s="15">
        <f>G54+G57</f>
        <v>8310.1</v>
      </c>
    </row>
    <row r="54" spans="1:7" ht="112.5">
      <c r="A54" s="16" t="s">
        <v>8</v>
      </c>
      <c r="B54" s="36" t="s">
        <v>106</v>
      </c>
      <c r="C54" s="36">
        <v>100</v>
      </c>
      <c r="D54" s="36"/>
      <c r="E54" s="36"/>
      <c r="F54" s="15">
        <f>F55</f>
        <v>7868.4369999999999</v>
      </c>
      <c r="G54" s="15">
        <f>G55</f>
        <v>7873.3370000000004</v>
      </c>
    </row>
    <row r="55" spans="1:7">
      <c r="A55" s="16" t="s">
        <v>118</v>
      </c>
      <c r="B55" s="36" t="s">
        <v>106</v>
      </c>
      <c r="C55" s="69" t="s">
        <v>9</v>
      </c>
      <c r="D55" s="69" t="s">
        <v>30</v>
      </c>
      <c r="E55" s="69"/>
      <c r="F55" s="15">
        <f>F56</f>
        <v>7868.4369999999999</v>
      </c>
      <c r="G55" s="15">
        <f>G56</f>
        <v>7873.3370000000004</v>
      </c>
    </row>
    <row r="56" spans="1:7">
      <c r="A56" s="16" t="s">
        <v>120</v>
      </c>
      <c r="B56" s="36" t="s">
        <v>106</v>
      </c>
      <c r="C56" s="69" t="s">
        <v>9</v>
      </c>
      <c r="D56" s="69" t="s">
        <v>30</v>
      </c>
      <c r="E56" s="69" t="s">
        <v>29</v>
      </c>
      <c r="F56" s="15">
        <v>7868.4369999999999</v>
      </c>
      <c r="G56" s="15">
        <v>7873.3370000000004</v>
      </c>
    </row>
    <row r="57" spans="1:7" ht="37.5">
      <c r="A57" s="16" t="s">
        <v>12</v>
      </c>
      <c r="B57" s="36" t="s">
        <v>106</v>
      </c>
      <c r="C57" s="36">
        <v>200</v>
      </c>
      <c r="D57" s="36"/>
      <c r="E57" s="36"/>
      <c r="F57" s="15">
        <f>F58</f>
        <v>436.76299999999998</v>
      </c>
      <c r="G57" s="15">
        <f>G58</f>
        <v>436.76299999999998</v>
      </c>
    </row>
    <row r="58" spans="1:7">
      <c r="A58" s="16" t="s">
        <v>118</v>
      </c>
      <c r="B58" s="36" t="s">
        <v>106</v>
      </c>
      <c r="C58" s="36">
        <v>200</v>
      </c>
      <c r="D58" s="69" t="s">
        <v>30</v>
      </c>
      <c r="E58" s="69"/>
      <c r="F58" s="15">
        <f>F59</f>
        <v>436.76299999999998</v>
      </c>
      <c r="G58" s="15">
        <f>G59</f>
        <v>436.76299999999998</v>
      </c>
    </row>
    <row r="59" spans="1:7">
      <c r="A59" s="16" t="s">
        <v>120</v>
      </c>
      <c r="B59" s="36" t="s">
        <v>106</v>
      </c>
      <c r="C59" s="36">
        <v>200</v>
      </c>
      <c r="D59" s="36" t="s">
        <v>30</v>
      </c>
      <c r="E59" s="36" t="s">
        <v>29</v>
      </c>
      <c r="F59" s="15">
        <v>436.76299999999998</v>
      </c>
      <c r="G59" s="15">
        <v>436.76299999999998</v>
      </c>
    </row>
    <row r="60" spans="1:7" ht="37.5">
      <c r="A60" s="2" t="s">
        <v>227</v>
      </c>
      <c r="B60" s="36" t="s">
        <v>47</v>
      </c>
      <c r="C60" s="36" t="s">
        <v>6</v>
      </c>
      <c r="D60" s="36"/>
      <c r="E60" s="36"/>
      <c r="F60" s="15">
        <f>F61+F64</f>
        <v>462.59999999999997</v>
      </c>
      <c r="G60" s="15">
        <f>G61+G64</f>
        <v>480.59999999999997</v>
      </c>
    </row>
    <row r="61" spans="1:7" ht="112.5">
      <c r="A61" s="16" t="s">
        <v>8</v>
      </c>
      <c r="B61" s="36" t="s">
        <v>47</v>
      </c>
      <c r="C61" s="36" t="s">
        <v>9</v>
      </c>
      <c r="D61" s="36"/>
      <c r="E61" s="36"/>
      <c r="F61" s="15">
        <f>F62</f>
        <v>452.7</v>
      </c>
      <c r="G61" s="15">
        <f>G62</f>
        <v>470.7</v>
      </c>
    </row>
    <row r="62" spans="1:7">
      <c r="A62" s="16" t="s">
        <v>150</v>
      </c>
      <c r="B62" s="36" t="s">
        <v>47</v>
      </c>
      <c r="C62" s="36">
        <v>100</v>
      </c>
      <c r="D62" s="69" t="s">
        <v>5</v>
      </c>
      <c r="E62" s="69"/>
      <c r="F62" s="15">
        <f>F63</f>
        <v>452.7</v>
      </c>
      <c r="G62" s="15">
        <f>G63</f>
        <v>470.7</v>
      </c>
    </row>
    <row r="63" spans="1:7" ht="93.75">
      <c r="A63" s="16" t="s">
        <v>122</v>
      </c>
      <c r="B63" s="36" t="s">
        <v>47</v>
      </c>
      <c r="C63" s="36">
        <v>100</v>
      </c>
      <c r="D63" s="69" t="s">
        <v>5</v>
      </c>
      <c r="E63" s="69" t="s">
        <v>16</v>
      </c>
      <c r="F63" s="15">
        <v>452.7</v>
      </c>
      <c r="G63" s="15">
        <v>470.7</v>
      </c>
    </row>
    <row r="64" spans="1:7" ht="37.5">
      <c r="A64" s="16" t="s">
        <v>12</v>
      </c>
      <c r="B64" s="36" t="s">
        <v>47</v>
      </c>
      <c r="C64" s="36" t="s">
        <v>13</v>
      </c>
      <c r="D64" s="36"/>
      <c r="E64" s="36"/>
      <c r="F64" s="15">
        <f>F65</f>
        <v>9.9</v>
      </c>
      <c r="G64" s="15">
        <f>G65</f>
        <v>9.9</v>
      </c>
    </row>
    <row r="65" spans="1:7">
      <c r="A65" s="16" t="s">
        <v>150</v>
      </c>
      <c r="B65" s="36" t="s">
        <v>47</v>
      </c>
      <c r="C65" s="36" t="s">
        <v>13</v>
      </c>
      <c r="D65" s="69" t="s">
        <v>5</v>
      </c>
      <c r="E65" s="69"/>
      <c r="F65" s="15">
        <f>F66</f>
        <v>9.9</v>
      </c>
      <c r="G65" s="15">
        <f>G66</f>
        <v>9.9</v>
      </c>
    </row>
    <row r="66" spans="1:7" ht="93.75">
      <c r="A66" s="16" t="s">
        <v>122</v>
      </c>
      <c r="B66" s="36" t="s">
        <v>47</v>
      </c>
      <c r="C66" s="36" t="s">
        <v>13</v>
      </c>
      <c r="D66" s="36" t="s">
        <v>5</v>
      </c>
      <c r="E66" s="36" t="s">
        <v>16</v>
      </c>
      <c r="F66" s="15">
        <v>9.9</v>
      </c>
      <c r="G66" s="15">
        <v>9.9</v>
      </c>
    </row>
    <row r="67" spans="1:7" ht="243.75">
      <c r="A67" s="70" t="s">
        <v>228</v>
      </c>
      <c r="B67" s="14" t="s">
        <v>219</v>
      </c>
      <c r="C67" s="36"/>
      <c r="D67" s="36"/>
      <c r="E67" s="36"/>
      <c r="F67" s="15">
        <f t="shared" ref="F67:G69" si="8">F68</f>
        <v>23279.8</v>
      </c>
      <c r="G67" s="15">
        <f t="shared" si="8"/>
        <v>23279.8</v>
      </c>
    </row>
    <row r="68" spans="1:7" ht="56.25">
      <c r="A68" s="16" t="s">
        <v>24</v>
      </c>
      <c r="B68" s="14" t="s">
        <v>219</v>
      </c>
      <c r="C68" s="36">
        <v>600</v>
      </c>
      <c r="D68" s="36"/>
      <c r="E68" s="36"/>
      <c r="F68" s="15">
        <f t="shared" si="8"/>
        <v>23279.8</v>
      </c>
      <c r="G68" s="15">
        <f t="shared" si="8"/>
        <v>23279.8</v>
      </c>
    </row>
    <row r="69" spans="1:7">
      <c r="A69" s="16" t="s">
        <v>118</v>
      </c>
      <c r="B69" s="14" t="s">
        <v>219</v>
      </c>
      <c r="C69" s="36">
        <v>600</v>
      </c>
      <c r="D69" s="69" t="s">
        <v>30</v>
      </c>
      <c r="E69" s="69"/>
      <c r="F69" s="15">
        <f t="shared" si="8"/>
        <v>23279.8</v>
      </c>
      <c r="G69" s="15">
        <f t="shared" si="8"/>
        <v>23279.8</v>
      </c>
    </row>
    <row r="70" spans="1:7">
      <c r="A70" s="16" t="s">
        <v>121</v>
      </c>
      <c r="B70" s="14" t="s">
        <v>219</v>
      </c>
      <c r="C70" s="36">
        <v>600</v>
      </c>
      <c r="D70" s="69" t="s">
        <v>30</v>
      </c>
      <c r="E70" s="69" t="s">
        <v>7</v>
      </c>
      <c r="F70" s="15">
        <v>23279.8</v>
      </c>
      <c r="G70" s="15">
        <v>23279.8</v>
      </c>
    </row>
    <row r="71" spans="1:7" ht="56.25">
      <c r="A71" s="16" t="s">
        <v>284</v>
      </c>
      <c r="B71" s="36" t="s">
        <v>100</v>
      </c>
      <c r="C71" s="36"/>
      <c r="D71" s="36"/>
      <c r="E71" s="36"/>
      <c r="F71" s="15">
        <f>F76+F72</f>
        <v>4592.2</v>
      </c>
      <c r="G71" s="15">
        <f>G76+G72</f>
        <v>5644.6</v>
      </c>
    </row>
    <row r="72" spans="1:7" ht="93.75">
      <c r="A72" s="2" t="s">
        <v>378</v>
      </c>
      <c r="B72" s="14" t="s">
        <v>379</v>
      </c>
      <c r="C72" s="36"/>
      <c r="D72" s="36"/>
      <c r="E72" s="36"/>
      <c r="F72" s="15">
        <f t="shared" ref="F72:G74" si="9">F73</f>
        <v>1442.2</v>
      </c>
      <c r="G72" s="15">
        <f t="shared" si="9"/>
        <v>2494.6</v>
      </c>
    </row>
    <row r="73" spans="1:7" ht="56.25">
      <c r="A73" s="16" t="s">
        <v>24</v>
      </c>
      <c r="B73" s="14" t="s">
        <v>379</v>
      </c>
      <c r="C73" s="36">
        <v>600</v>
      </c>
      <c r="D73" s="36"/>
      <c r="E73" s="36"/>
      <c r="F73" s="15">
        <f t="shared" si="9"/>
        <v>1442.2</v>
      </c>
      <c r="G73" s="15">
        <f t="shared" si="9"/>
        <v>2494.6</v>
      </c>
    </row>
    <row r="74" spans="1:7">
      <c r="A74" s="16" t="s">
        <v>118</v>
      </c>
      <c r="B74" s="14" t="s">
        <v>379</v>
      </c>
      <c r="C74" s="36">
        <v>600</v>
      </c>
      <c r="D74" s="69" t="s">
        <v>30</v>
      </c>
      <c r="E74" s="69"/>
      <c r="F74" s="15">
        <f t="shared" si="9"/>
        <v>1442.2</v>
      </c>
      <c r="G74" s="15">
        <f t="shared" si="9"/>
        <v>2494.6</v>
      </c>
    </row>
    <row r="75" spans="1:7">
      <c r="A75" s="16" t="s">
        <v>121</v>
      </c>
      <c r="B75" s="14" t="s">
        <v>379</v>
      </c>
      <c r="C75" s="36">
        <v>600</v>
      </c>
      <c r="D75" s="69" t="s">
        <v>30</v>
      </c>
      <c r="E75" s="69" t="s">
        <v>7</v>
      </c>
      <c r="F75" s="15">
        <v>1442.2</v>
      </c>
      <c r="G75" s="15">
        <v>2494.6</v>
      </c>
    </row>
    <row r="76" spans="1:7" ht="37.5">
      <c r="A76" s="16" t="s">
        <v>213</v>
      </c>
      <c r="B76" s="36" t="s">
        <v>203</v>
      </c>
      <c r="C76" s="36"/>
      <c r="D76" s="36"/>
      <c r="E76" s="36"/>
      <c r="F76" s="15">
        <f>F77+F80</f>
        <v>3150</v>
      </c>
      <c r="G76" s="15">
        <f>G77+G80</f>
        <v>3150</v>
      </c>
    </row>
    <row r="77" spans="1:7" ht="37.5">
      <c r="A77" s="16" t="s">
        <v>12</v>
      </c>
      <c r="B77" s="36" t="s">
        <v>203</v>
      </c>
      <c r="C77" s="36">
        <v>200</v>
      </c>
      <c r="D77" s="36"/>
      <c r="E77" s="36"/>
      <c r="F77" s="15">
        <f>F78</f>
        <v>2150</v>
      </c>
      <c r="G77" s="15">
        <f>G78</f>
        <v>2150</v>
      </c>
    </row>
    <row r="78" spans="1:7">
      <c r="A78" s="16" t="s">
        <v>118</v>
      </c>
      <c r="B78" s="36" t="s">
        <v>203</v>
      </c>
      <c r="C78" s="36">
        <v>200</v>
      </c>
      <c r="D78" s="36" t="s">
        <v>30</v>
      </c>
      <c r="E78" s="69"/>
      <c r="F78" s="15">
        <f>F79</f>
        <v>2150</v>
      </c>
      <c r="G78" s="15">
        <f>G79</f>
        <v>2150</v>
      </c>
    </row>
    <row r="79" spans="1:7">
      <c r="A79" s="16" t="s">
        <v>120</v>
      </c>
      <c r="B79" s="36" t="s">
        <v>203</v>
      </c>
      <c r="C79" s="36">
        <v>200</v>
      </c>
      <c r="D79" s="36" t="s">
        <v>30</v>
      </c>
      <c r="E79" s="36" t="s">
        <v>29</v>
      </c>
      <c r="F79" s="15">
        <v>2150</v>
      </c>
      <c r="G79" s="15">
        <v>2150</v>
      </c>
    </row>
    <row r="80" spans="1:7" ht="37.5">
      <c r="A80" s="13" t="s">
        <v>38</v>
      </c>
      <c r="B80" s="36" t="s">
        <v>203</v>
      </c>
      <c r="C80" s="36">
        <v>300</v>
      </c>
      <c r="D80" s="36"/>
      <c r="E80" s="36"/>
      <c r="F80" s="15">
        <f>F81</f>
        <v>1000</v>
      </c>
      <c r="G80" s="15">
        <f>G81</f>
        <v>1000</v>
      </c>
    </row>
    <row r="81" spans="1:7">
      <c r="A81" s="16" t="s">
        <v>118</v>
      </c>
      <c r="B81" s="36" t="s">
        <v>203</v>
      </c>
      <c r="C81" s="36">
        <v>300</v>
      </c>
      <c r="D81" s="36" t="s">
        <v>30</v>
      </c>
      <c r="E81" s="69"/>
      <c r="F81" s="15">
        <f>F82</f>
        <v>1000</v>
      </c>
      <c r="G81" s="15">
        <f>G82</f>
        <v>1000</v>
      </c>
    </row>
    <row r="82" spans="1:7">
      <c r="A82" s="16" t="s">
        <v>120</v>
      </c>
      <c r="B82" s="36" t="s">
        <v>203</v>
      </c>
      <c r="C82" s="36">
        <v>300</v>
      </c>
      <c r="D82" s="36" t="s">
        <v>30</v>
      </c>
      <c r="E82" s="36" t="s">
        <v>29</v>
      </c>
      <c r="F82" s="15">
        <v>1000</v>
      </c>
      <c r="G82" s="15">
        <v>1000</v>
      </c>
    </row>
    <row r="83" spans="1:7" ht="37.5">
      <c r="A83" s="16" t="s">
        <v>347</v>
      </c>
      <c r="B83" s="36" t="s">
        <v>101</v>
      </c>
      <c r="C83" s="36"/>
      <c r="D83" s="36"/>
      <c r="E83" s="36"/>
      <c r="F83" s="15">
        <f>F84+F94</f>
        <v>46650.6</v>
      </c>
      <c r="G83" s="15">
        <f>G84+G94</f>
        <v>47115</v>
      </c>
    </row>
    <row r="84" spans="1:7" ht="37.5">
      <c r="A84" s="16" t="s">
        <v>309</v>
      </c>
      <c r="B84" s="36" t="s">
        <v>102</v>
      </c>
      <c r="C84" s="36"/>
      <c r="D84" s="36"/>
      <c r="E84" s="36"/>
      <c r="F84" s="15">
        <f>F85+F90</f>
        <v>46450.6</v>
      </c>
      <c r="G84" s="15">
        <f>G85+G90</f>
        <v>46915</v>
      </c>
    </row>
    <row r="85" spans="1:7" ht="93.75">
      <c r="A85" s="16" t="s">
        <v>214</v>
      </c>
      <c r="B85" s="36" t="s">
        <v>103</v>
      </c>
      <c r="C85" s="36"/>
      <c r="D85" s="36"/>
      <c r="E85" s="36"/>
      <c r="F85" s="15">
        <f t="shared" ref="F85:G88" si="10">F86</f>
        <v>10</v>
      </c>
      <c r="G85" s="15">
        <f t="shared" si="10"/>
        <v>10</v>
      </c>
    </row>
    <row r="86" spans="1:7">
      <c r="A86" s="16" t="s">
        <v>31</v>
      </c>
      <c r="B86" s="36" t="s">
        <v>104</v>
      </c>
      <c r="C86" s="36"/>
      <c r="D86" s="36"/>
      <c r="E86" s="36"/>
      <c r="F86" s="15">
        <f t="shared" si="10"/>
        <v>10</v>
      </c>
      <c r="G86" s="15">
        <f t="shared" si="10"/>
        <v>10</v>
      </c>
    </row>
    <row r="87" spans="1:7" ht="56.25">
      <c r="A87" s="16" t="s">
        <v>24</v>
      </c>
      <c r="B87" s="36" t="s">
        <v>104</v>
      </c>
      <c r="C87" s="36">
        <v>600</v>
      </c>
      <c r="D87" s="36"/>
      <c r="E87" s="36"/>
      <c r="F87" s="15">
        <f t="shared" si="10"/>
        <v>10</v>
      </c>
      <c r="G87" s="15">
        <f t="shared" si="10"/>
        <v>10</v>
      </c>
    </row>
    <row r="88" spans="1:7">
      <c r="A88" s="16" t="s">
        <v>118</v>
      </c>
      <c r="B88" s="36" t="s">
        <v>104</v>
      </c>
      <c r="C88" s="36">
        <v>600</v>
      </c>
      <c r="D88" s="36" t="s">
        <v>30</v>
      </c>
      <c r="E88" s="69"/>
      <c r="F88" s="15">
        <f t="shared" si="10"/>
        <v>10</v>
      </c>
      <c r="G88" s="15">
        <f t="shared" si="10"/>
        <v>10</v>
      </c>
    </row>
    <row r="89" spans="1:7">
      <c r="A89" s="16" t="s">
        <v>190</v>
      </c>
      <c r="B89" s="36" t="s">
        <v>104</v>
      </c>
      <c r="C89" s="36">
        <v>600</v>
      </c>
      <c r="D89" s="36" t="s">
        <v>30</v>
      </c>
      <c r="E89" s="69" t="s">
        <v>10</v>
      </c>
      <c r="F89" s="15">
        <v>10</v>
      </c>
      <c r="G89" s="15">
        <v>10</v>
      </c>
    </row>
    <row r="90" spans="1:7" ht="112.5">
      <c r="A90" s="20" t="s">
        <v>215</v>
      </c>
      <c r="B90" s="36" t="s">
        <v>202</v>
      </c>
      <c r="C90" s="36"/>
      <c r="D90" s="36"/>
      <c r="E90" s="69"/>
      <c r="F90" s="15">
        <f t="shared" ref="F90:G92" si="11">F91</f>
        <v>46440.6</v>
      </c>
      <c r="G90" s="15">
        <f t="shared" si="11"/>
        <v>46905</v>
      </c>
    </row>
    <row r="91" spans="1:7" ht="56.25">
      <c r="A91" s="16" t="s">
        <v>24</v>
      </c>
      <c r="B91" s="36" t="s">
        <v>202</v>
      </c>
      <c r="C91" s="36">
        <v>600</v>
      </c>
      <c r="D91" s="36"/>
      <c r="E91" s="36"/>
      <c r="F91" s="15">
        <f t="shared" si="11"/>
        <v>46440.6</v>
      </c>
      <c r="G91" s="15">
        <f t="shared" si="11"/>
        <v>46905</v>
      </c>
    </row>
    <row r="92" spans="1:7">
      <c r="A92" s="16" t="s">
        <v>118</v>
      </c>
      <c r="B92" s="36" t="s">
        <v>202</v>
      </c>
      <c r="C92" s="36">
        <v>600</v>
      </c>
      <c r="D92" s="36" t="s">
        <v>30</v>
      </c>
      <c r="E92" s="69"/>
      <c r="F92" s="15">
        <f t="shared" si="11"/>
        <v>46440.6</v>
      </c>
      <c r="G92" s="15">
        <f t="shared" si="11"/>
        <v>46905</v>
      </c>
    </row>
    <row r="93" spans="1:7">
      <c r="A93" s="16" t="s">
        <v>190</v>
      </c>
      <c r="B93" s="36" t="s">
        <v>202</v>
      </c>
      <c r="C93" s="36">
        <v>600</v>
      </c>
      <c r="D93" s="36" t="s">
        <v>30</v>
      </c>
      <c r="E93" s="69" t="s">
        <v>10</v>
      </c>
      <c r="F93" s="15">
        <v>46440.6</v>
      </c>
      <c r="G93" s="37">
        <v>46905</v>
      </c>
    </row>
    <row r="94" spans="1:7" ht="56.25">
      <c r="A94" s="16" t="s">
        <v>286</v>
      </c>
      <c r="B94" s="36" t="s">
        <v>105</v>
      </c>
      <c r="C94" s="36"/>
      <c r="D94" s="36"/>
      <c r="E94" s="36"/>
      <c r="F94" s="15">
        <f>F95</f>
        <v>200</v>
      </c>
      <c r="G94" s="15">
        <f>G95</f>
        <v>200</v>
      </c>
    </row>
    <row r="95" spans="1:7" ht="37.5">
      <c r="A95" s="16" t="s">
        <v>209</v>
      </c>
      <c r="B95" s="36" t="s">
        <v>199</v>
      </c>
      <c r="C95" s="36"/>
      <c r="D95" s="36"/>
      <c r="E95" s="36"/>
      <c r="F95" s="15">
        <f>F96+F102+F99</f>
        <v>200</v>
      </c>
      <c r="G95" s="15">
        <f>G96+G102+G99</f>
        <v>200</v>
      </c>
    </row>
    <row r="96" spans="1:7" ht="37.5">
      <c r="A96" s="16" t="s">
        <v>12</v>
      </c>
      <c r="B96" s="36" t="s">
        <v>199</v>
      </c>
      <c r="C96" s="36">
        <v>200</v>
      </c>
      <c r="D96" s="36"/>
      <c r="E96" s="36"/>
      <c r="F96" s="15">
        <f>F97</f>
        <v>50</v>
      </c>
      <c r="G96" s="15">
        <f>G97</f>
        <v>50</v>
      </c>
    </row>
    <row r="97" spans="1:7">
      <c r="A97" s="16" t="s">
        <v>118</v>
      </c>
      <c r="B97" s="36" t="s">
        <v>199</v>
      </c>
      <c r="C97" s="36">
        <v>200</v>
      </c>
      <c r="D97" s="69" t="s">
        <v>30</v>
      </c>
      <c r="E97" s="69"/>
      <c r="F97" s="15">
        <f>F98</f>
        <v>50</v>
      </c>
      <c r="G97" s="15">
        <f>G98</f>
        <v>50</v>
      </c>
    </row>
    <row r="98" spans="1:7">
      <c r="A98" s="16" t="s">
        <v>120</v>
      </c>
      <c r="B98" s="36" t="s">
        <v>199</v>
      </c>
      <c r="C98" s="36">
        <v>200</v>
      </c>
      <c r="D98" s="69" t="s">
        <v>30</v>
      </c>
      <c r="E98" s="69" t="s">
        <v>29</v>
      </c>
      <c r="F98" s="15">
        <v>50</v>
      </c>
      <c r="G98" s="15">
        <v>50</v>
      </c>
    </row>
    <row r="99" spans="1:7" ht="37.5">
      <c r="A99" s="13" t="s">
        <v>38</v>
      </c>
      <c r="B99" s="36" t="s">
        <v>199</v>
      </c>
      <c r="C99" s="36">
        <v>300</v>
      </c>
      <c r="D99" s="69"/>
      <c r="E99" s="69"/>
      <c r="F99" s="15">
        <f>F100</f>
        <v>50</v>
      </c>
      <c r="G99" s="15">
        <f>G100</f>
        <v>50</v>
      </c>
    </row>
    <row r="100" spans="1:7">
      <c r="A100" s="16" t="s">
        <v>118</v>
      </c>
      <c r="B100" s="36" t="s">
        <v>199</v>
      </c>
      <c r="C100" s="36">
        <v>300</v>
      </c>
      <c r="D100" s="69" t="s">
        <v>30</v>
      </c>
      <c r="E100" s="69"/>
      <c r="F100" s="15">
        <f>F101</f>
        <v>50</v>
      </c>
      <c r="G100" s="15">
        <f>G101</f>
        <v>50</v>
      </c>
    </row>
    <row r="101" spans="1:7">
      <c r="A101" s="16" t="s">
        <v>120</v>
      </c>
      <c r="B101" s="36" t="s">
        <v>199</v>
      </c>
      <c r="C101" s="36">
        <v>300</v>
      </c>
      <c r="D101" s="36" t="s">
        <v>30</v>
      </c>
      <c r="E101" s="36" t="s">
        <v>29</v>
      </c>
      <c r="F101" s="15">
        <v>50</v>
      </c>
      <c r="G101" s="15">
        <v>50</v>
      </c>
    </row>
    <row r="102" spans="1:7" ht="56.25">
      <c r="A102" s="16" t="s">
        <v>24</v>
      </c>
      <c r="B102" s="36" t="s">
        <v>199</v>
      </c>
      <c r="C102" s="36">
        <v>600</v>
      </c>
      <c r="D102" s="36"/>
      <c r="E102" s="36"/>
      <c r="F102" s="15">
        <f>F103</f>
        <v>100</v>
      </c>
      <c r="G102" s="15">
        <f>G103</f>
        <v>100</v>
      </c>
    </row>
    <row r="103" spans="1:7">
      <c r="A103" s="16" t="s">
        <v>118</v>
      </c>
      <c r="B103" s="36" t="s">
        <v>199</v>
      </c>
      <c r="C103" s="36">
        <v>600</v>
      </c>
      <c r="D103" s="36" t="s">
        <v>30</v>
      </c>
      <c r="E103" s="69"/>
      <c r="F103" s="15">
        <f>F104</f>
        <v>100</v>
      </c>
      <c r="G103" s="15">
        <f>G104</f>
        <v>100</v>
      </c>
    </row>
    <row r="104" spans="1:7">
      <c r="A104" s="16" t="s">
        <v>120</v>
      </c>
      <c r="B104" s="36" t="s">
        <v>199</v>
      </c>
      <c r="C104" s="36">
        <v>600</v>
      </c>
      <c r="D104" s="36" t="s">
        <v>30</v>
      </c>
      <c r="E104" s="36" t="s">
        <v>29</v>
      </c>
      <c r="F104" s="15">
        <v>100</v>
      </c>
      <c r="G104" s="15">
        <v>100</v>
      </c>
    </row>
    <row r="105" spans="1:7" ht="93.75">
      <c r="A105" s="2" t="s">
        <v>220</v>
      </c>
      <c r="B105" s="14" t="s">
        <v>423</v>
      </c>
      <c r="C105" s="36"/>
      <c r="D105" s="36"/>
      <c r="E105" s="36"/>
      <c r="F105" s="15">
        <f t="shared" ref="F105:G107" si="12">F106</f>
        <v>21257.5</v>
      </c>
      <c r="G105" s="15">
        <f t="shared" si="12"/>
        <v>21114</v>
      </c>
    </row>
    <row r="106" spans="1:7" ht="56.25">
      <c r="A106" s="16" t="s">
        <v>24</v>
      </c>
      <c r="B106" s="14" t="s">
        <v>423</v>
      </c>
      <c r="C106" s="36">
        <v>600</v>
      </c>
      <c r="D106" s="36"/>
      <c r="E106" s="36"/>
      <c r="F106" s="15">
        <f t="shared" si="12"/>
        <v>21257.5</v>
      </c>
      <c r="G106" s="15">
        <f t="shared" si="12"/>
        <v>21114</v>
      </c>
    </row>
    <row r="107" spans="1:7">
      <c r="A107" s="16" t="s">
        <v>118</v>
      </c>
      <c r="B107" s="14" t="s">
        <v>423</v>
      </c>
      <c r="C107" s="36">
        <v>600</v>
      </c>
      <c r="D107" s="69" t="s">
        <v>30</v>
      </c>
      <c r="E107" s="69"/>
      <c r="F107" s="15">
        <f t="shared" si="12"/>
        <v>21257.5</v>
      </c>
      <c r="G107" s="15">
        <f t="shared" si="12"/>
        <v>21114</v>
      </c>
    </row>
    <row r="108" spans="1:7">
      <c r="A108" s="16" t="s">
        <v>121</v>
      </c>
      <c r="B108" s="14" t="s">
        <v>423</v>
      </c>
      <c r="C108" s="36">
        <v>600</v>
      </c>
      <c r="D108" s="69" t="s">
        <v>30</v>
      </c>
      <c r="E108" s="69" t="s">
        <v>7</v>
      </c>
      <c r="F108" s="15">
        <v>21257.5</v>
      </c>
      <c r="G108" s="15">
        <v>21114</v>
      </c>
    </row>
    <row r="109" spans="1:7" ht="75">
      <c r="A109" s="13" t="s">
        <v>348</v>
      </c>
      <c r="B109" s="1" t="s">
        <v>72</v>
      </c>
      <c r="C109" s="1"/>
      <c r="D109" s="1"/>
      <c r="E109" s="1"/>
      <c r="F109" s="15">
        <f>F110+F116</f>
        <v>27220</v>
      </c>
      <c r="G109" s="15">
        <f>G110+G116</f>
        <v>27717.199999999997</v>
      </c>
    </row>
    <row r="110" spans="1:7" ht="37.5">
      <c r="A110" s="13" t="s">
        <v>349</v>
      </c>
      <c r="B110" s="1" t="s">
        <v>159</v>
      </c>
      <c r="C110" s="1"/>
      <c r="D110" s="1"/>
      <c r="E110" s="1"/>
      <c r="F110" s="15">
        <f t="shared" ref="F110:G114" si="13">F111</f>
        <v>4283.5</v>
      </c>
      <c r="G110" s="15">
        <f t="shared" si="13"/>
        <v>4418.6000000000004</v>
      </c>
    </row>
    <row r="111" spans="1:7" ht="37.5">
      <c r="A111" s="16" t="s">
        <v>287</v>
      </c>
      <c r="B111" s="1" t="s">
        <v>161</v>
      </c>
      <c r="C111" s="1"/>
      <c r="D111" s="1"/>
      <c r="E111" s="1"/>
      <c r="F111" s="15">
        <f t="shared" si="13"/>
        <v>4283.5</v>
      </c>
      <c r="G111" s="15">
        <f t="shared" si="13"/>
        <v>4418.6000000000004</v>
      </c>
    </row>
    <row r="112" spans="1:7" ht="131.25">
      <c r="A112" s="70" t="s">
        <v>229</v>
      </c>
      <c r="B112" s="1" t="s">
        <v>224</v>
      </c>
      <c r="C112" s="1"/>
      <c r="D112" s="1"/>
      <c r="E112" s="1"/>
      <c r="F112" s="15">
        <f t="shared" si="13"/>
        <v>4283.5</v>
      </c>
      <c r="G112" s="15">
        <f t="shared" si="13"/>
        <v>4418.6000000000004</v>
      </c>
    </row>
    <row r="113" spans="1:7" ht="56.25">
      <c r="A113" s="13" t="s">
        <v>24</v>
      </c>
      <c r="B113" s="1" t="s">
        <v>224</v>
      </c>
      <c r="C113" s="1">
        <v>600</v>
      </c>
      <c r="D113" s="1"/>
      <c r="E113" s="1"/>
      <c r="F113" s="15">
        <f t="shared" si="13"/>
        <v>4283.5</v>
      </c>
      <c r="G113" s="15">
        <f t="shared" si="13"/>
        <v>4418.6000000000004</v>
      </c>
    </row>
    <row r="114" spans="1:7">
      <c r="A114" s="13" t="s">
        <v>123</v>
      </c>
      <c r="B114" s="1" t="s">
        <v>224</v>
      </c>
      <c r="C114" s="1">
        <v>600</v>
      </c>
      <c r="D114" s="1" t="s">
        <v>35</v>
      </c>
      <c r="E114" s="14"/>
      <c r="F114" s="15">
        <f t="shared" si="13"/>
        <v>4283.5</v>
      </c>
      <c r="G114" s="15">
        <f t="shared" si="13"/>
        <v>4418.6000000000004</v>
      </c>
    </row>
    <row r="115" spans="1:7">
      <c r="A115" s="13" t="s">
        <v>125</v>
      </c>
      <c r="B115" s="1" t="s">
        <v>224</v>
      </c>
      <c r="C115" s="1">
        <v>600</v>
      </c>
      <c r="D115" s="1" t="s">
        <v>35</v>
      </c>
      <c r="E115" s="14" t="s">
        <v>16</v>
      </c>
      <c r="F115" s="15">
        <v>4283.5</v>
      </c>
      <c r="G115" s="15">
        <v>4418.6000000000004</v>
      </c>
    </row>
    <row r="116" spans="1:7" ht="56.25">
      <c r="A116" s="13" t="s">
        <v>350</v>
      </c>
      <c r="B116" s="1" t="s">
        <v>162</v>
      </c>
      <c r="C116" s="1"/>
      <c r="D116" s="1"/>
      <c r="E116" s="1"/>
      <c r="F116" s="15">
        <f>F117+F122</f>
        <v>22936.5</v>
      </c>
      <c r="G116" s="15">
        <f>G117+G122</f>
        <v>23298.6</v>
      </c>
    </row>
    <row r="117" spans="1:7" ht="37.5">
      <c r="A117" s="13" t="s">
        <v>288</v>
      </c>
      <c r="B117" s="1" t="s">
        <v>163</v>
      </c>
      <c r="C117" s="1"/>
      <c r="D117" s="1"/>
      <c r="E117" s="1"/>
      <c r="F117" s="15">
        <f t="shared" ref="F117:G120" si="14">F118</f>
        <v>13838.6</v>
      </c>
      <c r="G117" s="15">
        <f t="shared" si="14"/>
        <v>13838.6</v>
      </c>
    </row>
    <row r="118" spans="1:7" ht="75">
      <c r="A118" s="16" t="s">
        <v>73</v>
      </c>
      <c r="B118" s="1" t="s">
        <v>160</v>
      </c>
      <c r="C118" s="1" t="s">
        <v>6</v>
      </c>
      <c r="D118" s="1"/>
      <c r="E118" s="1"/>
      <c r="F118" s="15">
        <f t="shared" si="14"/>
        <v>13838.6</v>
      </c>
      <c r="G118" s="15">
        <f t="shared" si="14"/>
        <v>13838.6</v>
      </c>
    </row>
    <row r="119" spans="1:7" ht="37.5">
      <c r="A119" s="13" t="s">
        <v>38</v>
      </c>
      <c r="B119" s="1" t="s">
        <v>160</v>
      </c>
      <c r="C119" s="1" t="s">
        <v>71</v>
      </c>
      <c r="D119" s="1"/>
      <c r="E119" s="1"/>
      <c r="F119" s="15">
        <f t="shared" si="14"/>
        <v>13838.6</v>
      </c>
      <c r="G119" s="15">
        <f t="shared" si="14"/>
        <v>13838.6</v>
      </c>
    </row>
    <row r="120" spans="1:7">
      <c r="A120" s="13" t="s">
        <v>123</v>
      </c>
      <c r="B120" s="1" t="s">
        <v>160</v>
      </c>
      <c r="C120" s="1" t="s">
        <v>71</v>
      </c>
      <c r="D120" s="1" t="s">
        <v>35</v>
      </c>
      <c r="E120" s="14"/>
      <c r="F120" s="15">
        <f t="shared" si="14"/>
        <v>13838.6</v>
      </c>
      <c r="G120" s="15">
        <f t="shared" si="14"/>
        <v>13838.6</v>
      </c>
    </row>
    <row r="121" spans="1:7">
      <c r="A121" s="13" t="s">
        <v>125</v>
      </c>
      <c r="B121" s="1" t="s">
        <v>160</v>
      </c>
      <c r="C121" s="1" t="s">
        <v>71</v>
      </c>
      <c r="D121" s="1" t="s">
        <v>35</v>
      </c>
      <c r="E121" s="1" t="s">
        <v>16</v>
      </c>
      <c r="F121" s="15">
        <v>13838.6</v>
      </c>
      <c r="G121" s="15">
        <v>13838.6</v>
      </c>
    </row>
    <row r="122" spans="1:7" ht="75">
      <c r="A122" s="13" t="s">
        <v>289</v>
      </c>
      <c r="B122" s="1" t="s">
        <v>164</v>
      </c>
      <c r="C122" s="1"/>
      <c r="D122" s="1"/>
      <c r="E122" s="1"/>
      <c r="F122" s="15">
        <f>F135+F123+F127+F131</f>
        <v>9097.9</v>
      </c>
      <c r="G122" s="15">
        <f>G135+G123+G127+G131</f>
        <v>9460</v>
      </c>
    </row>
    <row r="123" spans="1:7" ht="93.75">
      <c r="A123" s="70" t="s">
        <v>230</v>
      </c>
      <c r="B123" s="1" t="s">
        <v>221</v>
      </c>
      <c r="C123" s="1"/>
      <c r="D123" s="1"/>
      <c r="E123" s="1"/>
      <c r="F123" s="15">
        <f t="shared" ref="F123:G125" si="15">F124</f>
        <v>3472.7</v>
      </c>
      <c r="G123" s="15">
        <f t="shared" si="15"/>
        <v>3611.6</v>
      </c>
    </row>
    <row r="124" spans="1:7" ht="37.5">
      <c r="A124" s="13" t="s">
        <v>38</v>
      </c>
      <c r="B124" s="1" t="s">
        <v>221</v>
      </c>
      <c r="C124" s="1" t="s">
        <v>71</v>
      </c>
      <c r="D124" s="1"/>
      <c r="E124" s="1"/>
      <c r="F124" s="15">
        <f t="shared" si="15"/>
        <v>3472.7</v>
      </c>
      <c r="G124" s="15">
        <f t="shared" si="15"/>
        <v>3611.6</v>
      </c>
    </row>
    <row r="125" spans="1:7">
      <c r="A125" s="13" t="s">
        <v>123</v>
      </c>
      <c r="B125" s="1" t="s">
        <v>221</v>
      </c>
      <c r="C125" s="1" t="s">
        <v>71</v>
      </c>
      <c r="D125" s="1" t="s">
        <v>35</v>
      </c>
      <c r="E125" s="14"/>
      <c r="F125" s="15">
        <f t="shared" si="15"/>
        <v>3472.7</v>
      </c>
      <c r="G125" s="15">
        <f t="shared" si="15"/>
        <v>3611.6</v>
      </c>
    </row>
    <row r="126" spans="1:7">
      <c r="A126" s="13" t="s">
        <v>125</v>
      </c>
      <c r="B126" s="1" t="s">
        <v>221</v>
      </c>
      <c r="C126" s="1" t="s">
        <v>71</v>
      </c>
      <c r="D126" s="1" t="s">
        <v>35</v>
      </c>
      <c r="E126" s="1" t="s">
        <v>16</v>
      </c>
      <c r="F126" s="15">
        <v>3472.7</v>
      </c>
      <c r="G126" s="15">
        <v>3611.6</v>
      </c>
    </row>
    <row r="127" spans="1:7" ht="75">
      <c r="A127" s="70" t="s">
        <v>231</v>
      </c>
      <c r="B127" s="1" t="s">
        <v>222</v>
      </c>
      <c r="C127" s="1"/>
      <c r="D127" s="1"/>
      <c r="E127" s="1"/>
      <c r="F127" s="15">
        <f t="shared" ref="F127:G129" si="16">F128</f>
        <v>2241.3000000000002</v>
      </c>
      <c r="G127" s="15">
        <f t="shared" si="16"/>
        <v>2331</v>
      </c>
    </row>
    <row r="128" spans="1:7" ht="37.5">
      <c r="A128" s="13" t="s">
        <v>38</v>
      </c>
      <c r="B128" s="1" t="s">
        <v>222</v>
      </c>
      <c r="C128" s="1" t="s">
        <v>71</v>
      </c>
      <c r="D128" s="1"/>
      <c r="E128" s="1"/>
      <c r="F128" s="15">
        <f t="shared" si="16"/>
        <v>2241.3000000000002</v>
      </c>
      <c r="G128" s="15">
        <f t="shared" si="16"/>
        <v>2331</v>
      </c>
    </row>
    <row r="129" spans="1:7">
      <c r="A129" s="13" t="s">
        <v>123</v>
      </c>
      <c r="B129" s="1" t="s">
        <v>222</v>
      </c>
      <c r="C129" s="1" t="s">
        <v>71</v>
      </c>
      <c r="D129" s="1" t="s">
        <v>35</v>
      </c>
      <c r="E129" s="14"/>
      <c r="F129" s="15">
        <f t="shared" si="16"/>
        <v>2241.3000000000002</v>
      </c>
      <c r="G129" s="15">
        <f t="shared" si="16"/>
        <v>2331</v>
      </c>
    </row>
    <row r="130" spans="1:7">
      <c r="A130" s="13" t="s">
        <v>125</v>
      </c>
      <c r="B130" s="1" t="s">
        <v>222</v>
      </c>
      <c r="C130" s="1" t="s">
        <v>71</v>
      </c>
      <c r="D130" s="1" t="s">
        <v>35</v>
      </c>
      <c r="E130" s="1" t="s">
        <v>16</v>
      </c>
      <c r="F130" s="15">
        <v>2241.3000000000002</v>
      </c>
      <c r="G130" s="15">
        <v>2331</v>
      </c>
    </row>
    <row r="131" spans="1:7" ht="93.75">
      <c r="A131" s="70" t="s">
        <v>232</v>
      </c>
      <c r="B131" s="1" t="s">
        <v>223</v>
      </c>
      <c r="C131" s="1"/>
      <c r="D131" s="1"/>
      <c r="E131" s="1"/>
      <c r="F131" s="15">
        <f t="shared" ref="F131:G133" si="17">F132</f>
        <v>1968.2</v>
      </c>
      <c r="G131" s="15">
        <f t="shared" si="17"/>
        <v>2046.9</v>
      </c>
    </row>
    <row r="132" spans="1:7" ht="37.5">
      <c r="A132" s="13" t="s">
        <v>38</v>
      </c>
      <c r="B132" s="1" t="s">
        <v>223</v>
      </c>
      <c r="C132" s="1" t="s">
        <v>71</v>
      </c>
      <c r="D132" s="1"/>
      <c r="E132" s="1"/>
      <c r="F132" s="15">
        <f t="shared" si="17"/>
        <v>1968.2</v>
      </c>
      <c r="G132" s="15">
        <f t="shared" si="17"/>
        <v>2046.9</v>
      </c>
    </row>
    <row r="133" spans="1:7">
      <c r="A133" s="13" t="s">
        <v>123</v>
      </c>
      <c r="B133" s="1" t="s">
        <v>223</v>
      </c>
      <c r="C133" s="1" t="s">
        <v>71</v>
      </c>
      <c r="D133" s="1" t="s">
        <v>35</v>
      </c>
      <c r="E133" s="14"/>
      <c r="F133" s="15">
        <f t="shared" si="17"/>
        <v>1968.2</v>
      </c>
      <c r="G133" s="15">
        <f t="shared" si="17"/>
        <v>2046.9</v>
      </c>
    </row>
    <row r="134" spans="1:7">
      <c r="A134" s="13" t="s">
        <v>125</v>
      </c>
      <c r="B134" s="1" t="s">
        <v>223</v>
      </c>
      <c r="C134" s="1" t="s">
        <v>71</v>
      </c>
      <c r="D134" s="1" t="s">
        <v>35</v>
      </c>
      <c r="E134" s="1" t="s">
        <v>16</v>
      </c>
      <c r="F134" s="15">
        <v>1968.2</v>
      </c>
      <c r="G134" s="15">
        <v>2046.9</v>
      </c>
    </row>
    <row r="135" spans="1:7" ht="37.5">
      <c r="A135" s="2" t="s">
        <v>233</v>
      </c>
      <c r="B135" s="1" t="s">
        <v>48</v>
      </c>
      <c r="C135" s="1"/>
      <c r="D135" s="1"/>
      <c r="E135" s="1"/>
      <c r="F135" s="15">
        <f>F136+F139</f>
        <v>1415.7</v>
      </c>
      <c r="G135" s="15">
        <f>G136+G139</f>
        <v>1470.5</v>
      </c>
    </row>
    <row r="136" spans="1:7" ht="112.5">
      <c r="A136" s="13" t="s">
        <v>8</v>
      </c>
      <c r="B136" s="1" t="s">
        <v>48</v>
      </c>
      <c r="C136" s="1" t="s">
        <v>9</v>
      </c>
      <c r="D136" s="1"/>
      <c r="E136" s="1"/>
      <c r="F136" s="15">
        <f>F137</f>
        <v>1372.2</v>
      </c>
      <c r="G136" s="15">
        <f>G137</f>
        <v>1427</v>
      </c>
    </row>
    <row r="137" spans="1:7">
      <c r="A137" s="16" t="s">
        <v>150</v>
      </c>
      <c r="B137" s="1" t="s">
        <v>48</v>
      </c>
      <c r="C137" s="1">
        <v>100</v>
      </c>
      <c r="D137" s="1" t="s">
        <v>5</v>
      </c>
      <c r="E137" s="14"/>
      <c r="F137" s="15">
        <f>F138</f>
        <v>1372.2</v>
      </c>
      <c r="G137" s="15">
        <f>G138</f>
        <v>1427</v>
      </c>
    </row>
    <row r="138" spans="1:7">
      <c r="A138" s="13" t="s">
        <v>126</v>
      </c>
      <c r="B138" s="1" t="s">
        <v>48</v>
      </c>
      <c r="C138" s="1">
        <v>100</v>
      </c>
      <c r="D138" s="1" t="s">
        <v>5</v>
      </c>
      <c r="E138" s="1" t="s">
        <v>20</v>
      </c>
      <c r="F138" s="15">
        <v>1372.2</v>
      </c>
      <c r="G138" s="15">
        <v>1427</v>
      </c>
    </row>
    <row r="139" spans="1:7" ht="37.5">
      <c r="A139" s="13" t="s">
        <v>12</v>
      </c>
      <c r="B139" s="1" t="s">
        <v>48</v>
      </c>
      <c r="C139" s="1" t="s">
        <v>13</v>
      </c>
      <c r="D139" s="1"/>
      <c r="E139" s="1"/>
      <c r="F139" s="15">
        <f>F140</f>
        <v>43.5</v>
      </c>
      <c r="G139" s="15">
        <f>G140</f>
        <v>43.5</v>
      </c>
    </row>
    <row r="140" spans="1:7">
      <c r="A140" s="16" t="s">
        <v>150</v>
      </c>
      <c r="B140" s="1" t="s">
        <v>48</v>
      </c>
      <c r="C140" s="1" t="s">
        <v>13</v>
      </c>
      <c r="D140" s="14" t="s">
        <v>5</v>
      </c>
      <c r="E140" s="14"/>
      <c r="F140" s="15">
        <f>F141</f>
        <v>43.5</v>
      </c>
      <c r="G140" s="15">
        <f>G141</f>
        <v>43.5</v>
      </c>
    </row>
    <row r="141" spans="1:7">
      <c r="A141" s="13" t="s">
        <v>126</v>
      </c>
      <c r="B141" s="1" t="s">
        <v>48</v>
      </c>
      <c r="C141" s="1" t="s">
        <v>13</v>
      </c>
      <c r="D141" s="14" t="s">
        <v>5</v>
      </c>
      <c r="E141" s="14" t="s">
        <v>20</v>
      </c>
      <c r="F141" s="15">
        <v>43.5</v>
      </c>
      <c r="G141" s="15">
        <v>43.5</v>
      </c>
    </row>
    <row r="142" spans="1:7" ht="93.75">
      <c r="A142" s="20" t="s">
        <v>351</v>
      </c>
      <c r="B142" s="1" t="s">
        <v>53</v>
      </c>
      <c r="C142" s="1"/>
      <c r="D142" s="1"/>
      <c r="E142" s="1"/>
      <c r="F142" s="15">
        <f>F143+F154</f>
        <v>2253</v>
      </c>
      <c r="G142" s="15">
        <f>G143+G154</f>
        <v>2253</v>
      </c>
    </row>
    <row r="143" spans="1:7" ht="75" hidden="1">
      <c r="A143" s="20" t="s">
        <v>265</v>
      </c>
      <c r="B143" s="1" t="s">
        <v>266</v>
      </c>
      <c r="C143" s="1"/>
      <c r="D143" s="1"/>
      <c r="E143" s="1"/>
      <c r="F143" s="15">
        <f t="shared" ref="F143:G144" si="18">F144</f>
        <v>0</v>
      </c>
      <c r="G143" s="15">
        <f t="shared" si="18"/>
        <v>0</v>
      </c>
    </row>
    <row r="144" spans="1:7" ht="56.25" hidden="1">
      <c r="A144" s="71" t="s">
        <v>267</v>
      </c>
      <c r="B144" s="1" t="s">
        <v>268</v>
      </c>
      <c r="C144" s="1"/>
      <c r="D144" s="1"/>
      <c r="E144" s="1"/>
      <c r="F144" s="15">
        <f t="shared" si="18"/>
        <v>0</v>
      </c>
      <c r="G144" s="15">
        <f t="shared" si="18"/>
        <v>0</v>
      </c>
    </row>
    <row r="145" spans="1:7" ht="150" hidden="1">
      <c r="A145" s="20" t="s">
        <v>269</v>
      </c>
      <c r="B145" s="1" t="s">
        <v>270</v>
      </c>
      <c r="C145" s="1"/>
      <c r="D145" s="1"/>
      <c r="E145" s="1"/>
      <c r="F145" s="15">
        <f>F146+F150</f>
        <v>0</v>
      </c>
      <c r="G145" s="15">
        <f>G146+G150</f>
        <v>0</v>
      </c>
    </row>
    <row r="146" spans="1:7" ht="187.5" hidden="1">
      <c r="A146" s="20" t="s">
        <v>271</v>
      </c>
      <c r="B146" s="1" t="s">
        <v>272</v>
      </c>
      <c r="C146" s="1"/>
      <c r="D146" s="1"/>
      <c r="E146" s="1"/>
      <c r="F146" s="15">
        <f t="shared" ref="F146:G148" si="19">F147</f>
        <v>0</v>
      </c>
      <c r="G146" s="15">
        <f t="shared" si="19"/>
        <v>0</v>
      </c>
    </row>
    <row r="147" spans="1:7" ht="37.5" hidden="1">
      <c r="A147" s="2" t="s">
        <v>273</v>
      </c>
      <c r="B147" s="1" t="s">
        <v>272</v>
      </c>
      <c r="C147" s="1">
        <v>400</v>
      </c>
      <c r="D147" s="1"/>
      <c r="E147" s="72"/>
      <c r="F147" s="15">
        <f t="shared" si="19"/>
        <v>0</v>
      </c>
      <c r="G147" s="15">
        <f t="shared" si="19"/>
        <v>0</v>
      </c>
    </row>
    <row r="148" spans="1:7" ht="37.5" hidden="1">
      <c r="A148" s="16" t="s">
        <v>127</v>
      </c>
      <c r="B148" s="1" t="s">
        <v>272</v>
      </c>
      <c r="C148" s="1">
        <v>400</v>
      </c>
      <c r="D148" s="14" t="s">
        <v>17</v>
      </c>
      <c r="E148" s="14"/>
      <c r="F148" s="15">
        <f t="shared" si="19"/>
        <v>0</v>
      </c>
      <c r="G148" s="15">
        <f t="shared" si="19"/>
        <v>0</v>
      </c>
    </row>
    <row r="149" spans="1:7" hidden="1">
      <c r="A149" s="16" t="s">
        <v>128</v>
      </c>
      <c r="B149" s="1" t="s">
        <v>272</v>
      </c>
      <c r="C149" s="1">
        <v>400</v>
      </c>
      <c r="D149" s="14" t="s">
        <v>17</v>
      </c>
      <c r="E149" s="14" t="s">
        <v>5</v>
      </c>
      <c r="F149" s="15"/>
      <c r="G149" s="15"/>
    </row>
    <row r="150" spans="1:7" ht="168.75" hidden="1">
      <c r="A150" s="20" t="s">
        <v>274</v>
      </c>
      <c r="B150" s="1" t="s">
        <v>275</v>
      </c>
      <c r="C150" s="1"/>
      <c r="D150" s="14"/>
      <c r="E150" s="14"/>
      <c r="F150" s="15">
        <f t="shared" ref="F150:G152" si="20">F151</f>
        <v>0</v>
      </c>
      <c r="G150" s="15">
        <f t="shared" si="20"/>
        <v>0</v>
      </c>
    </row>
    <row r="151" spans="1:7" ht="37.5" hidden="1">
      <c r="A151" s="2" t="s">
        <v>273</v>
      </c>
      <c r="B151" s="1" t="s">
        <v>275</v>
      </c>
      <c r="C151" s="1">
        <v>400</v>
      </c>
      <c r="D151" s="14"/>
      <c r="E151" s="14"/>
      <c r="F151" s="15">
        <f t="shared" si="20"/>
        <v>0</v>
      </c>
      <c r="G151" s="15">
        <f t="shared" si="20"/>
        <v>0</v>
      </c>
    </row>
    <row r="152" spans="1:7" ht="37.5" hidden="1">
      <c r="A152" s="16" t="s">
        <v>127</v>
      </c>
      <c r="B152" s="1" t="s">
        <v>275</v>
      </c>
      <c r="C152" s="1">
        <v>400</v>
      </c>
      <c r="D152" s="14" t="s">
        <v>17</v>
      </c>
      <c r="E152" s="14"/>
      <c r="F152" s="15">
        <f t="shared" si="20"/>
        <v>0</v>
      </c>
      <c r="G152" s="15">
        <f t="shared" si="20"/>
        <v>0</v>
      </c>
    </row>
    <row r="153" spans="1:7" hidden="1">
      <c r="A153" s="16" t="s">
        <v>128</v>
      </c>
      <c r="B153" s="1" t="s">
        <v>275</v>
      </c>
      <c r="C153" s="1">
        <v>400</v>
      </c>
      <c r="D153" s="14" t="s">
        <v>17</v>
      </c>
      <c r="E153" s="14" t="s">
        <v>5</v>
      </c>
      <c r="F153" s="15"/>
      <c r="G153" s="15"/>
    </row>
    <row r="154" spans="1:7" ht="112.5">
      <c r="A154" s="2" t="s">
        <v>189</v>
      </c>
      <c r="B154" s="1" t="s">
        <v>339</v>
      </c>
      <c r="C154" s="1"/>
      <c r="D154" s="14"/>
      <c r="E154" s="14"/>
      <c r="F154" s="15">
        <f t="shared" ref="F154:G158" si="21">F155</f>
        <v>2253</v>
      </c>
      <c r="G154" s="15">
        <f t="shared" si="21"/>
        <v>2253</v>
      </c>
    </row>
    <row r="155" spans="1:7" ht="56.25">
      <c r="A155" s="68" t="s">
        <v>307</v>
      </c>
      <c r="B155" s="1" t="s">
        <v>340</v>
      </c>
      <c r="C155" s="1"/>
      <c r="D155" s="14"/>
      <c r="E155" s="14"/>
      <c r="F155" s="15">
        <f t="shared" si="21"/>
        <v>2253</v>
      </c>
      <c r="G155" s="15">
        <f t="shared" si="21"/>
        <v>2253</v>
      </c>
    </row>
    <row r="156" spans="1:7" ht="37.5">
      <c r="A156" s="68" t="s">
        <v>52</v>
      </c>
      <c r="B156" s="1" t="s">
        <v>341</v>
      </c>
      <c r="C156" s="1"/>
      <c r="D156" s="14"/>
      <c r="E156" s="14"/>
      <c r="F156" s="15">
        <f t="shared" si="21"/>
        <v>2253</v>
      </c>
      <c r="G156" s="15">
        <f t="shared" si="21"/>
        <v>2253</v>
      </c>
    </row>
    <row r="157" spans="1:7" ht="56.25">
      <c r="A157" s="68" t="s">
        <v>24</v>
      </c>
      <c r="B157" s="1" t="s">
        <v>341</v>
      </c>
      <c r="C157" s="1">
        <v>600</v>
      </c>
      <c r="D157" s="14"/>
      <c r="E157" s="14"/>
      <c r="F157" s="15">
        <f t="shared" si="21"/>
        <v>2253</v>
      </c>
      <c r="G157" s="15">
        <f t="shared" si="21"/>
        <v>2253</v>
      </c>
    </row>
    <row r="158" spans="1:7" ht="37.5">
      <c r="A158" s="16" t="s">
        <v>127</v>
      </c>
      <c r="B158" s="1" t="s">
        <v>341</v>
      </c>
      <c r="C158" s="1">
        <v>600</v>
      </c>
      <c r="D158" s="14" t="s">
        <v>17</v>
      </c>
      <c r="E158" s="14"/>
      <c r="F158" s="15">
        <f t="shared" si="21"/>
        <v>2253</v>
      </c>
      <c r="G158" s="15">
        <f t="shared" si="21"/>
        <v>2253</v>
      </c>
    </row>
    <row r="159" spans="1:7">
      <c r="A159" s="16" t="s">
        <v>128</v>
      </c>
      <c r="B159" s="1" t="s">
        <v>341</v>
      </c>
      <c r="C159" s="1">
        <v>600</v>
      </c>
      <c r="D159" s="14" t="s">
        <v>17</v>
      </c>
      <c r="E159" s="14" t="s">
        <v>5</v>
      </c>
      <c r="F159" s="15">
        <v>2253</v>
      </c>
      <c r="G159" s="15">
        <v>2253</v>
      </c>
    </row>
    <row r="160" spans="1:7" ht="75">
      <c r="A160" s="2" t="s">
        <v>352</v>
      </c>
      <c r="B160" s="14" t="s">
        <v>194</v>
      </c>
      <c r="C160" s="1" t="s">
        <v>6</v>
      </c>
      <c r="D160" s="14"/>
      <c r="E160" s="14"/>
      <c r="F160" s="15">
        <f>F161</f>
        <v>400</v>
      </c>
      <c r="G160" s="15">
        <f>G161</f>
        <v>400</v>
      </c>
    </row>
    <row r="161" spans="1:7" ht="37.5">
      <c r="A161" s="2" t="s">
        <v>290</v>
      </c>
      <c r="B161" s="14" t="s">
        <v>195</v>
      </c>
      <c r="C161" s="1" t="s">
        <v>6</v>
      </c>
      <c r="D161" s="14"/>
      <c r="E161" s="14"/>
      <c r="F161" s="15">
        <f>F162</f>
        <v>400</v>
      </c>
      <c r="G161" s="15">
        <f>G162</f>
        <v>400</v>
      </c>
    </row>
    <row r="162" spans="1:7" ht="37.5">
      <c r="A162" s="2" t="s">
        <v>33</v>
      </c>
      <c r="B162" s="14" t="s">
        <v>196</v>
      </c>
      <c r="C162" s="1"/>
      <c r="D162" s="14"/>
      <c r="E162" s="14"/>
      <c r="F162" s="15">
        <f>F163+F169+F166</f>
        <v>400</v>
      </c>
      <c r="G162" s="15">
        <f>G163+G169+G166</f>
        <v>400</v>
      </c>
    </row>
    <row r="163" spans="1:7" ht="37.5">
      <c r="A163" s="2" t="s">
        <v>12</v>
      </c>
      <c r="B163" s="14" t="s">
        <v>196</v>
      </c>
      <c r="C163" s="1" t="s">
        <v>13</v>
      </c>
      <c r="D163" s="14"/>
      <c r="E163" s="14"/>
      <c r="F163" s="15">
        <f>F164</f>
        <v>250</v>
      </c>
      <c r="G163" s="15">
        <f>G164</f>
        <v>250</v>
      </c>
    </row>
    <row r="164" spans="1:7">
      <c r="A164" s="13" t="s">
        <v>118</v>
      </c>
      <c r="B164" s="14" t="s">
        <v>196</v>
      </c>
      <c r="C164" s="1" t="s">
        <v>13</v>
      </c>
      <c r="D164" s="1" t="s">
        <v>30</v>
      </c>
      <c r="E164" s="14"/>
      <c r="F164" s="15">
        <f>F165</f>
        <v>250</v>
      </c>
      <c r="G164" s="15">
        <f>G165</f>
        <v>250</v>
      </c>
    </row>
    <row r="165" spans="1:7">
      <c r="A165" s="13" t="s">
        <v>129</v>
      </c>
      <c r="B165" s="14" t="s">
        <v>196</v>
      </c>
      <c r="C165" s="1" t="s">
        <v>13</v>
      </c>
      <c r="D165" s="1" t="s">
        <v>30</v>
      </c>
      <c r="E165" s="1" t="s">
        <v>30</v>
      </c>
      <c r="F165" s="15">
        <v>250</v>
      </c>
      <c r="G165" s="15">
        <v>250</v>
      </c>
    </row>
    <row r="166" spans="1:7" ht="37.5">
      <c r="A166" s="13" t="s">
        <v>38</v>
      </c>
      <c r="B166" s="14" t="s">
        <v>196</v>
      </c>
      <c r="C166" s="1">
        <v>300</v>
      </c>
      <c r="D166" s="1"/>
      <c r="E166" s="1"/>
      <c r="F166" s="15">
        <f>F167</f>
        <v>150</v>
      </c>
      <c r="G166" s="15">
        <f>G167</f>
        <v>150</v>
      </c>
    </row>
    <row r="167" spans="1:7">
      <c r="A167" s="13" t="s">
        <v>118</v>
      </c>
      <c r="B167" s="14" t="s">
        <v>196</v>
      </c>
      <c r="C167" s="1">
        <v>300</v>
      </c>
      <c r="D167" s="1" t="s">
        <v>30</v>
      </c>
      <c r="E167" s="14"/>
      <c r="F167" s="15">
        <f>F168</f>
        <v>150</v>
      </c>
      <c r="G167" s="15">
        <f>G168</f>
        <v>150</v>
      </c>
    </row>
    <row r="168" spans="1:7">
      <c r="A168" s="13" t="s">
        <v>129</v>
      </c>
      <c r="B168" s="14" t="s">
        <v>196</v>
      </c>
      <c r="C168" s="1">
        <v>300</v>
      </c>
      <c r="D168" s="1" t="s">
        <v>30</v>
      </c>
      <c r="E168" s="1" t="s">
        <v>30</v>
      </c>
      <c r="F168" s="15">
        <v>150</v>
      </c>
      <c r="G168" s="15">
        <v>150</v>
      </c>
    </row>
    <row r="169" spans="1:7" ht="37.5" hidden="1">
      <c r="A169" s="2" t="s">
        <v>12</v>
      </c>
      <c r="B169" s="14" t="s">
        <v>196</v>
      </c>
      <c r="C169" s="1">
        <v>600</v>
      </c>
      <c r="D169" s="14"/>
      <c r="E169" s="14"/>
      <c r="F169" s="15">
        <f>F170</f>
        <v>0</v>
      </c>
      <c r="G169" s="15">
        <f>G170</f>
        <v>0</v>
      </c>
    </row>
    <row r="170" spans="1:7" hidden="1">
      <c r="A170" s="13" t="s">
        <v>118</v>
      </c>
      <c r="B170" s="14" t="s">
        <v>196</v>
      </c>
      <c r="C170" s="1">
        <v>600</v>
      </c>
      <c r="D170" s="1" t="s">
        <v>30</v>
      </c>
      <c r="E170" s="14"/>
      <c r="F170" s="15">
        <f>F171</f>
        <v>0</v>
      </c>
      <c r="G170" s="15">
        <f>G171</f>
        <v>0</v>
      </c>
    </row>
    <row r="171" spans="1:7" hidden="1">
      <c r="A171" s="13" t="s">
        <v>129</v>
      </c>
      <c r="B171" s="14" t="s">
        <v>196</v>
      </c>
      <c r="C171" s="1">
        <v>600</v>
      </c>
      <c r="D171" s="1" t="s">
        <v>30</v>
      </c>
      <c r="E171" s="1" t="s">
        <v>30</v>
      </c>
      <c r="F171" s="15"/>
      <c r="G171" s="15"/>
    </row>
    <row r="172" spans="1:7" ht="93.75">
      <c r="A172" s="13" t="s">
        <v>353</v>
      </c>
      <c r="B172" s="14" t="s">
        <v>110</v>
      </c>
      <c r="C172" s="1" t="s">
        <v>6</v>
      </c>
      <c r="D172" s="1"/>
      <c r="E172" s="1"/>
      <c r="F172" s="15">
        <f>F173+F186</f>
        <v>696.6</v>
      </c>
      <c r="G172" s="15">
        <f>G173+G186</f>
        <v>712.5</v>
      </c>
    </row>
    <row r="173" spans="1:7" ht="93.75">
      <c r="A173" s="2" t="s">
        <v>354</v>
      </c>
      <c r="B173" s="14" t="s">
        <v>180</v>
      </c>
      <c r="C173" s="1"/>
      <c r="D173" s="1"/>
      <c r="E173" s="1"/>
      <c r="F173" s="15">
        <f>F174</f>
        <v>596.6</v>
      </c>
      <c r="G173" s="15">
        <f>G174</f>
        <v>612.5</v>
      </c>
    </row>
    <row r="174" spans="1:7" ht="56.25">
      <c r="A174" s="2" t="s">
        <v>291</v>
      </c>
      <c r="B174" s="14" t="s">
        <v>181</v>
      </c>
      <c r="C174" s="1"/>
      <c r="D174" s="14"/>
      <c r="E174" s="14"/>
      <c r="F174" s="15">
        <f>F175+F182</f>
        <v>596.6</v>
      </c>
      <c r="G174" s="15">
        <f>G175+G182</f>
        <v>612.5</v>
      </c>
    </row>
    <row r="175" spans="1:7">
      <c r="A175" s="2" t="s">
        <v>182</v>
      </c>
      <c r="B175" s="14" t="s">
        <v>216</v>
      </c>
      <c r="C175" s="1" t="s">
        <v>6</v>
      </c>
      <c r="D175" s="1"/>
      <c r="E175" s="1"/>
      <c r="F175" s="15">
        <f>F176+F179</f>
        <v>200</v>
      </c>
      <c r="G175" s="15">
        <f>G176+G179</f>
        <v>200</v>
      </c>
    </row>
    <row r="176" spans="1:7" ht="37.5">
      <c r="A176" s="13" t="s">
        <v>12</v>
      </c>
      <c r="B176" s="14" t="s">
        <v>216</v>
      </c>
      <c r="C176" s="14" t="s">
        <v>13</v>
      </c>
      <c r="D176" s="14"/>
      <c r="E176" s="14"/>
      <c r="F176" s="15">
        <f>F177</f>
        <v>50</v>
      </c>
      <c r="G176" s="15">
        <f>G177</f>
        <v>50</v>
      </c>
    </row>
    <row r="177" spans="1:7">
      <c r="A177" s="13" t="s">
        <v>118</v>
      </c>
      <c r="B177" s="14" t="s">
        <v>216</v>
      </c>
      <c r="C177" s="1" t="s">
        <v>13</v>
      </c>
      <c r="D177" s="1" t="s">
        <v>30</v>
      </c>
      <c r="E177" s="14"/>
      <c r="F177" s="15">
        <f>F178</f>
        <v>50</v>
      </c>
      <c r="G177" s="15">
        <f>G178</f>
        <v>50</v>
      </c>
    </row>
    <row r="178" spans="1:7">
      <c r="A178" s="13" t="s">
        <v>129</v>
      </c>
      <c r="B178" s="14" t="s">
        <v>216</v>
      </c>
      <c r="C178" s="1" t="s">
        <v>13</v>
      </c>
      <c r="D178" s="1" t="s">
        <v>30</v>
      </c>
      <c r="E178" s="1" t="s">
        <v>30</v>
      </c>
      <c r="F178" s="15">
        <v>50</v>
      </c>
      <c r="G178" s="15">
        <v>50</v>
      </c>
    </row>
    <row r="179" spans="1:7" ht="37.5">
      <c r="A179" s="13" t="s">
        <v>38</v>
      </c>
      <c r="B179" s="14" t="s">
        <v>216</v>
      </c>
      <c r="C179" s="1">
        <v>300</v>
      </c>
      <c r="D179" s="1"/>
      <c r="E179" s="1"/>
      <c r="F179" s="15">
        <f>F180</f>
        <v>150</v>
      </c>
      <c r="G179" s="15">
        <f>G180</f>
        <v>150</v>
      </c>
    </row>
    <row r="180" spans="1:7">
      <c r="A180" s="13" t="s">
        <v>118</v>
      </c>
      <c r="B180" s="14" t="s">
        <v>216</v>
      </c>
      <c r="C180" s="1">
        <v>300</v>
      </c>
      <c r="D180" s="1" t="s">
        <v>30</v>
      </c>
      <c r="E180" s="14"/>
      <c r="F180" s="15">
        <f>F181</f>
        <v>150</v>
      </c>
      <c r="G180" s="15">
        <f>G181</f>
        <v>150</v>
      </c>
    </row>
    <row r="181" spans="1:7">
      <c r="A181" s="13" t="s">
        <v>129</v>
      </c>
      <c r="B181" s="14" t="s">
        <v>216</v>
      </c>
      <c r="C181" s="1">
        <v>300</v>
      </c>
      <c r="D181" s="1" t="s">
        <v>30</v>
      </c>
      <c r="E181" s="1" t="s">
        <v>30</v>
      </c>
      <c r="F181" s="15">
        <v>150</v>
      </c>
      <c r="G181" s="15">
        <v>150</v>
      </c>
    </row>
    <row r="182" spans="1:7" ht="56.25">
      <c r="A182" s="13" t="s">
        <v>188</v>
      </c>
      <c r="B182" s="14" t="s">
        <v>187</v>
      </c>
      <c r="C182" s="1"/>
      <c r="D182" s="1"/>
      <c r="E182" s="1"/>
      <c r="F182" s="15">
        <f t="shared" ref="F182:G184" si="22">F183</f>
        <v>396.6</v>
      </c>
      <c r="G182" s="15">
        <f t="shared" si="22"/>
        <v>412.5</v>
      </c>
    </row>
    <row r="183" spans="1:7" ht="112.5">
      <c r="A183" s="13" t="s">
        <v>8</v>
      </c>
      <c r="B183" s="14" t="s">
        <v>187</v>
      </c>
      <c r="C183" s="1">
        <v>100</v>
      </c>
      <c r="D183" s="1"/>
      <c r="E183" s="1"/>
      <c r="F183" s="15">
        <f t="shared" si="22"/>
        <v>396.6</v>
      </c>
      <c r="G183" s="15">
        <f t="shared" si="22"/>
        <v>412.5</v>
      </c>
    </row>
    <row r="184" spans="1:7" ht="37.5">
      <c r="A184" s="16" t="s">
        <v>143</v>
      </c>
      <c r="B184" s="14" t="s">
        <v>187</v>
      </c>
      <c r="C184" s="1">
        <v>100</v>
      </c>
      <c r="D184" s="14" t="s">
        <v>10</v>
      </c>
      <c r="E184" s="14"/>
      <c r="F184" s="15">
        <f t="shared" si="22"/>
        <v>396.6</v>
      </c>
      <c r="G184" s="15">
        <f t="shared" si="22"/>
        <v>412.5</v>
      </c>
    </row>
    <row r="185" spans="1:7" ht="56.25">
      <c r="A185" s="54" t="s">
        <v>183</v>
      </c>
      <c r="B185" s="14" t="s">
        <v>187</v>
      </c>
      <c r="C185" s="1">
        <v>100</v>
      </c>
      <c r="D185" s="14" t="s">
        <v>10</v>
      </c>
      <c r="E185" s="14" t="s">
        <v>36</v>
      </c>
      <c r="F185" s="15">
        <v>396.6</v>
      </c>
      <c r="G185" s="15">
        <v>412.5</v>
      </c>
    </row>
    <row r="186" spans="1:7" ht="75">
      <c r="A186" s="54" t="s">
        <v>355</v>
      </c>
      <c r="B186" s="14" t="s">
        <v>314</v>
      </c>
      <c r="C186" s="1"/>
      <c r="D186" s="14"/>
      <c r="E186" s="14"/>
      <c r="F186" s="15">
        <f t="shared" ref="F186:G190" si="23">F187</f>
        <v>100</v>
      </c>
      <c r="G186" s="15">
        <f t="shared" si="23"/>
        <v>100</v>
      </c>
    </row>
    <row r="187" spans="1:7">
      <c r="A187" s="54" t="s">
        <v>317</v>
      </c>
      <c r="B187" s="14" t="s">
        <v>315</v>
      </c>
      <c r="C187" s="1"/>
      <c r="D187" s="14"/>
      <c r="E187" s="14"/>
      <c r="F187" s="15">
        <f t="shared" si="23"/>
        <v>100</v>
      </c>
      <c r="G187" s="15">
        <f t="shared" si="23"/>
        <v>100</v>
      </c>
    </row>
    <row r="188" spans="1:7">
      <c r="A188" s="2" t="s">
        <v>182</v>
      </c>
      <c r="B188" s="14" t="s">
        <v>316</v>
      </c>
      <c r="C188" s="1"/>
      <c r="D188" s="14"/>
      <c r="E188" s="14"/>
      <c r="F188" s="15">
        <f t="shared" si="23"/>
        <v>100</v>
      </c>
      <c r="G188" s="15">
        <f t="shared" si="23"/>
        <v>100</v>
      </c>
    </row>
    <row r="189" spans="1:7" ht="37.5">
      <c r="A189" s="2" t="s">
        <v>12</v>
      </c>
      <c r="B189" s="14" t="s">
        <v>316</v>
      </c>
      <c r="C189" s="1">
        <v>200</v>
      </c>
      <c r="D189" s="14"/>
      <c r="E189" s="14"/>
      <c r="F189" s="15">
        <f t="shared" si="23"/>
        <v>100</v>
      </c>
      <c r="G189" s="15">
        <f t="shared" si="23"/>
        <v>100</v>
      </c>
    </row>
    <row r="190" spans="1:7">
      <c r="A190" s="13" t="s">
        <v>118</v>
      </c>
      <c r="B190" s="14" t="s">
        <v>316</v>
      </c>
      <c r="C190" s="1">
        <v>200</v>
      </c>
      <c r="D190" s="14" t="s">
        <v>30</v>
      </c>
      <c r="E190" s="14"/>
      <c r="F190" s="15">
        <f t="shared" si="23"/>
        <v>100</v>
      </c>
      <c r="G190" s="15">
        <f t="shared" si="23"/>
        <v>100</v>
      </c>
    </row>
    <row r="191" spans="1:7">
      <c r="A191" s="16" t="s">
        <v>120</v>
      </c>
      <c r="B191" s="14" t="s">
        <v>316</v>
      </c>
      <c r="C191" s="1">
        <v>200</v>
      </c>
      <c r="D191" s="14" t="s">
        <v>30</v>
      </c>
      <c r="E191" s="14" t="s">
        <v>29</v>
      </c>
      <c r="F191" s="15">
        <v>100</v>
      </c>
      <c r="G191" s="15">
        <v>100</v>
      </c>
    </row>
    <row r="192" spans="1:7" ht="112.5">
      <c r="A192" s="68" t="s">
        <v>356</v>
      </c>
      <c r="B192" s="14" t="s">
        <v>191</v>
      </c>
      <c r="C192" s="1"/>
      <c r="D192" s="14"/>
      <c r="E192" s="14"/>
      <c r="F192" s="15">
        <f>F193+F202</f>
        <v>2950.3</v>
      </c>
      <c r="G192" s="15">
        <f>G193+G202</f>
        <v>2962.8999999999996</v>
      </c>
    </row>
    <row r="193" spans="1:7" ht="112.5">
      <c r="A193" s="2" t="s">
        <v>357</v>
      </c>
      <c r="B193" s="1" t="s">
        <v>192</v>
      </c>
      <c r="C193" s="36"/>
      <c r="D193" s="36"/>
      <c r="E193" s="36"/>
      <c r="F193" s="15">
        <f t="shared" ref="F193:G194" si="24">F194</f>
        <v>2849.4</v>
      </c>
      <c r="G193" s="15">
        <f t="shared" si="24"/>
        <v>2962.8999999999996</v>
      </c>
    </row>
    <row r="194" spans="1:7" ht="75">
      <c r="A194" s="2" t="s">
        <v>292</v>
      </c>
      <c r="B194" s="1" t="s">
        <v>193</v>
      </c>
      <c r="C194" s="36"/>
      <c r="D194" s="36"/>
      <c r="E194" s="36"/>
      <c r="F194" s="15">
        <f t="shared" si="24"/>
        <v>2849.4</v>
      </c>
      <c r="G194" s="15">
        <f t="shared" si="24"/>
        <v>2962.8999999999996</v>
      </c>
    </row>
    <row r="195" spans="1:7" ht="56.25">
      <c r="A195" s="2" t="s">
        <v>165</v>
      </c>
      <c r="B195" s="1" t="s">
        <v>197</v>
      </c>
      <c r="C195" s="36"/>
      <c r="D195" s="69"/>
      <c r="E195" s="69"/>
      <c r="F195" s="15">
        <f>F196+F199</f>
        <v>2849.4</v>
      </c>
      <c r="G195" s="15">
        <f>G196+G199</f>
        <v>2962.8999999999996</v>
      </c>
    </row>
    <row r="196" spans="1:7" ht="112.5">
      <c r="A196" s="2" t="s">
        <v>8</v>
      </c>
      <c r="B196" s="1" t="s">
        <v>197</v>
      </c>
      <c r="C196" s="36" t="s">
        <v>9</v>
      </c>
      <c r="D196" s="36"/>
      <c r="E196" s="36"/>
      <c r="F196" s="15">
        <f>F197</f>
        <v>2835.8</v>
      </c>
      <c r="G196" s="15">
        <f>G197</f>
        <v>2949.2</v>
      </c>
    </row>
    <row r="197" spans="1:7" ht="37.5">
      <c r="A197" s="16" t="s">
        <v>143</v>
      </c>
      <c r="B197" s="1" t="s">
        <v>197</v>
      </c>
      <c r="C197" s="36">
        <v>100</v>
      </c>
      <c r="D197" s="69" t="s">
        <v>10</v>
      </c>
      <c r="E197" s="69"/>
      <c r="F197" s="15">
        <f>F198</f>
        <v>2835.8</v>
      </c>
      <c r="G197" s="15">
        <f>G198</f>
        <v>2949.2</v>
      </c>
    </row>
    <row r="198" spans="1:7" ht="75">
      <c r="A198" s="2" t="s">
        <v>234</v>
      </c>
      <c r="B198" s="1" t="s">
        <v>197</v>
      </c>
      <c r="C198" s="36">
        <v>100</v>
      </c>
      <c r="D198" s="69" t="s">
        <v>10</v>
      </c>
      <c r="E198" s="69" t="s">
        <v>35</v>
      </c>
      <c r="F198" s="15">
        <v>2835.8</v>
      </c>
      <c r="G198" s="15">
        <v>2949.2</v>
      </c>
    </row>
    <row r="199" spans="1:7" ht="37.5">
      <c r="A199" s="2" t="s">
        <v>12</v>
      </c>
      <c r="B199" s="1" t="s">
        <v>197</v>
      </c>
      <c r="C199" s="36" t="s">
        <v>13</v>
      </c>
      <c r="D199" s="36"/>
      <c r="E199" s="36"/>
      <c r="F199" s="15">
        <f>F200</f>
        <v>13.6</v>
      </c>
      <c r="G199" s="15">
        <f>G200</f>
        <v>13.7</v>
      </c>
    </row>
    <row r="200" spans="1:7" ht="37.5">
      <c r="A200" s="16" t="s">
        <v>143</v>
      </c>
      <c r="B200" s="1" t="s">
        <v>197</v>
      </c>
      <c r="C200" s="36" t="s">
        <v>13</v>
      </c>
      <c r="D200" s="36" t="s">
        <v>10</v>
      </c>
      <c r="E200" s="69"/>
      <c r="F200" s="15">
        <f>F201</f>
        <v>13.6</v>
      </c>
      <c r="G200" s="15">
        <f>G201</f>
        <v>13.7</v>
      </c>
    </row>
    <row r="201" spans="1:7" ht="56.25">
      <c r="A201" s="2" t="s">
        <v>144</v>
      </c>
      <c r="B201" s="1" t="s">
        <v>197</v>
      </c>
      <c r="C201" s="36" t="s">
        <v>13</v>
      </c>
      <c r="D201" s="36" t="s">
        <v>10</v>
      </c>
      <c r="E201" s="36">
        <v>10</v>
      </c>
      <c r="F201" s="15">
        <v>13.6</v>
      </c>
      <c r="G201" s="15">
        <v>13.7</v>
      </c>
    </row>
    <row r="202" spans="1:7" ht="75">
      <c r="A202" s="73" t="s">
        <v>407</v>
      </c>
      <c r="B202" s="1" t="s">
        <v>408</v>
      </c>
      <c r="C202" s="36"/>
      <c r="D202" s="36"/>
      <c r="E202" s="36"/>
      <c r="F202" s="15">
        <f t="shared" ref="F202:G206" si="25">F203</f>
        <v>100.9</v>
      </c>
      <c r="G202" s="15">
        <f t="shared" si="25"/>
        <v>0</v>
      </c>
    </row>
    <row r="203" spans="1:7" ht="75">
      <c r="A203" s="73" t="s">
        <v>409</v>
      </c>
      <c r="B203" s="1" t="s">
        <v>410</v>
      </c>
      <c r="C203" s="36"/>
      <c r="D203" s="36"/>
      <c r="E203" s="36"/>
      <c r="F203" s="15">
        <f t="shared" si="25"/>
        <v>100.9</v>
      </c>
      <c r="G203" s="15">
        <f t="shared" si="25"/>
        <v>0</v>
      </c>
    </row>
    <row r="204" spans="1:7" ht="56.25">
      <c r="A204" s="73" t="s">
        <v>411</v>
      </c>
      <c r="B204" s="1" t="s">
        <v>412</v>
      </c>
      <c r="C204" s="36"/>
      <c r="D204" s="36"/>
      <c r="E204" s="36"/>
      <c r="F204" s="15">
        <f t="shared" si="25"/>
        <v>100.9</v>
      </c>
      <c r="G204" s="15">
        <f t="shared" si="25"/>
        <v>0</v>
      </c>
    </row>
    <row r="205" spans="1:7" ht="37.5">
      <c r="A205" s="2" t="s">
        <v>12</v>
      </c>
      <c r="B205" s="1" t="s">
        <v>412</v>
      </c>
      <c r="C205" s="36">
        <v>200</v>
      </c>
      <c r="D205" s="36"/>
      <c r="E205" s="36"/>
      <c r="F205" s="15">
        <f t="shared" si="25"/>
        <v>100.9</v>
      </c>
      <c r="G205" s="15">
        <f t="shared" si="25"/>
        <v>0</v>
      </c>
    </row>
    <row r="206" spans="1:7" ht="37.5">
      <c r="A206" s="13" t="s">
        <v>143</v>
      </c>
      <c r="B206" s="14" t="s">
        <v>412</v>
      </c>
      <c r="C206" s="69">
        <v>200</v>
      </c>
      <c r="D206" s="69" t="s">
        <v>10</v>
      </c>
      <c r="E206" s="69"/>
      <c r="F206" s="15">
        <f t="shared" si="25"/>
        <v>100.9</v>
      </c>
      <c r="G206" s="15">
        <f t="shared" si="25"/>
        <v>0</v>
      </c>
    </row>
    <row r="207" spans="1:7">
      <c r="A207" s="74" t="s">
        <v>413</v>
      </c>
      <c r="B207" s="14" t="s">
        <v>412</v>
      </c>
      <c r="C207" s="69">
        <v>200</v>
      </c>
      <c r="D207" s="69" t="s">
        <v>10</v>
      </c>
      <c r="E207" s="69" t="s">
        <v>29</v>
      </c>
      <c r="F207" s="15">
        <v>100.9</v>
      </c>
      <c r="G207" s="15">
        <v>0</v>
      </c>
    </row>
    <row r="208" spans="1:7" ht="56.25">
      <c r="A208" s="16" t="s">
        <v>358</v>
      </c>
      <c r="B208" s="1" t="s">
        <v>61</v>
      </c>
      <c r="C208" s="1"/>
      <c r="D208" s="1"/>
      <c r="E208" s="1"/>
      <c r="F208" s="15">
        <f>F209+F219+F233+F243+F249</f>
        <v>166941.37400000001</v>
      </c>
      <c r="G208" s="15">
        <f>G209+G219+G233+G243+G249</f>
        <v>164782.49799999999</v>
      </c>
    </row>
    <row r="209" spans="1:7" ht="37.5">
      <c r="A209" s="13" t="s">
        <v>359</v>
      </c>
      <c r="B209" s="1" t="s">
        <v>74</v>
      </c>
      <c r="C209" s="1"/>
      <c r="D209" s="1"/>
      <c r="E209" s="1"/>
      <c r="F209" s="15">
        <f>F210</f>
        <v>6823.4</v>
      </c>
      <c r="G209" s="15">
        <f>G210</f>
        <v>6863.9</v>
      </c>
    </row>
    <row r="210" spans="1:7">
      <c r="A210" s="16" t="s">
        <v>310</v>
      </c>
      <c r="B210" s="1" t="s">
        <v>75</v>
      </c>
      <c r="C210" s="1"/>
      <c r="D210" s="1"/>
      <c r="E210" s="1"/>
      <c r="F210" s="15">
        <f>F211</f>
        <v>6823.4</v>
      </c>
      <c r="G210" s="15">
        <f>G211</f>
        <v>6863.9</v>
      </c>
    </row>
    <row r="211" spans="1:7">
      <c r="A211" s="13" t="s">
        <v>63</v>
      </c>
      <c r="B211" s="1" t="s">
        <v>76</v>
      </c>
      <c r="C211" s="1"/>
      <c r="D211" s="1"/>
      <c r="E211" s="1"/>
      <c r="F211" s="15">
        <f>F212+F215</f>
        <v>6823.4</v>
      </c>
      <c r="G211" s="15">
        <f>G212+G215</f>
        <v>6863.9</v>
      </c>
    </row>
    <row r="212" spans="1:7" ht="56.25">
      <c r="A212" s="13" t="s">
        <v>24</v>
      </c>
      <c r="B212" s="1" t="s">
        <v>76</v>
      </c>
      <c r="C212" s="1" t="s">
        <v>25</v>
      </c>
      <c r="D212" s="1"/>
      <c r="E212" s="1"/>
      <c r="F212" s="15">
        <f>F213</f>
        <v>6810.4</v>
      </c>
      <c r="G212" s="15">
        <f>G213</f>
        <v>6850.9</v>
      </c>
    </row>
    <row r="213" spans="1:7">
      <c r="A213" s="13" t="s">
        <v>130</v>
      </c>
      <c r="B213" s="1" t="s">
        <v>76</v>
      </c>
      <c r="C213" s="1" t="s">
        <v>25</v>
      </c>
      <c r="D213" s="1" t="s">
        <v>34</v>
      </c>
      <c r="E213" s="14"/>
      <c r="F213" s="15">
        <f>F214</f>
        <v>6810.4</v>
      </c>
      <c r="G213" s="15">
        <f>G214</f>
        <v>6850.9</v>
      </c>
    </row>
    <row r="214" spans="1:7">
      <c r="A214" s="13" t="s">
        <v>131</v>
      </c>
      <c r="B214" s="1" t="s">
        <v>76</v>
      </c>
      <c r="C214" s="1" t="s">
        <v>25</v>
      </c>
      <c r="D214" s="1" t="s">
        <v>34</v>
      </c>
      <c r="E214" s="1" t="s">
        <v>5</v>
      </c>
      <c r="F214" s="15">
        <v>6810.4</v>
      </c>
      <c r="G214" s="15">
        <v>6850.9</v>
      </c>
    </row>
    <row r="215" spans="1:7">
      <c r="A215" s="13" t="s">
        <v>31</v>
      </c>
      <c r="B215" s="1" t="s">
        <v>77</v>
      </c>
      <c r="C215" s="1"/>
      <c r="D215" s="1"/>
      <c r="E215" s="1"/>
      <c r="F215" s="15">
        <f t="shared" ref="F215:G217" si="26">F216</f>
        <v>13</v>
      </c>
      <c r="G215" s="15">
        <f t="shared" si="26"/>
        <v>13</v>
      </c>
    </row>
    <row r="216" spans="1:7" ht="56.25">
      <c r="A216" s="13" t="s">
        <v>24</v>
      </c>
      <c r="B216" s="1" t="s">
        <v>77</v>
      </c>
      <c r="C216" s="1" t="s">
        <v>25</v>
      </c>
      <c r="D216" s="1"/>
      <c r="E216" s="1"/>
      <c r="F216" s="15">
        <f t="shared" si="26"/>
        <v>13</v>
      </c>
      <c r="G216" s="15">
        <f t="shared" si="26"/>
        <v>13</v>
      </c>
    </row>
    <row r="217" spans="1:7">
      <c r="A217" s="13" t="s">
        <v>130</v>
      </c>
      <c r="B217" s="1" t="s">
        <v>77</v>
      </c>
      <c r="C217" s="1" t="s">
        <v>25</v>
      </c>
      <c r="D217" s="1" t="s">
        <v>34</v>
      </c>
      <c r="E217" s="14"/>
      <c r="F217" s="15">
        <f t="shared" si="26"/>
        <v>13</v>
      </c>
      <c r="G217" s="15">
        <f t="shared" si="26"/>
        <v>13</v>
      </c>
    </row>
    <row r="218" spans="1:7">
      <c r="A218" s="13" t="s">
        <v>131</v>
      </c>
      <c r="B218" s="1" t="s">
        <v>77</v>
      </c>
      <c r="C218" s="1" t="s">
        <v>25</v>
      </c>
      <c r="D218" s="1" t="s">
        <v>34</v>
      </c>
      <c r="E218" s="1" t="s">
        <v>5</v>
      </c>
      <c r="F218" s="15">
        <v>13</v>
      </c>
      <c r="G218" s="15">
        <v>13</v>
      </c>
    </row>
    <row r="219" spans="1:7" ht="37.5">
      <c r="A219" s="13" t="s">
        <v>360</v>
      </c>
      <c r="B219" s="1" t="s">
        <v>69</v>
      </c>
      <c r="C219" s="1"/>
      <c r="D219" s="1"/>
      <c r="E219" s="1"/>
      <c r="F219" s="15">
        <f>F220</f>
        <v>33389.599999999999</v>
      </c>
      <c r="G219" s="15">
        <f>G220</f>
        <v>33553.599999999999</v>
      </c>
    </row>
    <row r="220" spans="1:7" ht="37.5">
      <c r="A220" s="16" t="s">
        <v>294</v>
      </c>
      <c r="B220" s="1" t="s">
        <v>68</v>
      </c>
      <c r="C220" s="1"/>
      <c r="D220" s="1"/>
      <c r="E220" s="1"/>
      <c r="F220" s="15">
        <f>F221+F225</f>
        <v>33389.599999999999</v>
      </c>
      <c r="G220" s="15">
        <f>G221+G225</f>
        <v>33553.599999999999</v>
      </c>
    </row>
    <row r="221" spans="1:7" ht="37.5">
      <c r="A221" s="13" t="s">
        <v>66</v>
      </c>
      <c r="B221" s="1" t="s">
        <v>67</v>
      </c>
      <c r="C221" s="1"/>
      <c r="D221" s="1"/>
      <c r="E221" s="1"/>
      <c r="F221" s="15">
        <f t="shared" ref="F221:G223" si="27">F222</f>
        <v>100</v>
      </c>
      <c r="G221" s="15">
        <f t="shared" si="27"/>
        <v>100</v>
      </c>
    </row>
    <row r="222" spans="1:7" ht="56.25">
      <c r="A222" s="13" t="s">
        <v>24</v>
      </c>
      <c r="B222" s="1" t="s">
        <v>67</v>
      </c>
      <c r="C222" s="1" t="s">
        <v>25</v>
      </c>
      <c r="D222" s="1"/>
      <c r="E222" s="1"/>
      <c r="F222" s="15">
        <f t="shared" si="27"/>
        <v>100</v>
      </c>
      <c r="G222" s="15">
        <f t="shared" si="27"/>
        <v>100</v>
      </c>
    </row>
    <row r="223" spans="1:7">
      <c r="A223" s="13" t="s">
        <v>130</v>
      </c>
      <c r="B223" s="1" t="s">
        <v>67</v>
      </c>
      <c r="C223" s="1" t="s">
        <v>25</v>
      </c>
      <c r="D223" s="1" t="s">
        <v>34</v>
      </c>
      <c r="E223" s="14"/>
      <c r="F223" s="15">
        <f t="shared" si="27"/>
        <v>100</v>
      </c>
      <c r="G223" s="15">
        <f t="shared" si="27"/>
        <v>100</v>
      </c>
    </row>
    <row r="224" spans="1:7">
      <c r="A224" s="13" t="s">
        <v>131</v>
      </c>
      <c r="B224" s="1" t="s">
        <v>67</v>
      </c>
      <c r="C224" s="1" t="s">
        <v>25</v>
      </c>
      <c r="D224" s="1" t="s">
        <v>34</v>
      </c>
      <c r="E224" s="1" t="s">
        <v>5</v>
      </c>
      <c r="F224" s="15">
        <v>100</v>
      </c>
      <c r="G224" s="15">
        <v>100</v>
      </c>
    </row>
    <row r="225" spans="1:7">
      <c r="A225" s="13" t="s">
        <v>64</v>
      </c>
      <c r="B225" s="1" t="s">
        <v>78</v>
      </c>
      <c r="C225" s="1"/>
      <c r="D225" s="1"/>
      <c r="E225" s="1"/>
      <c r="F225" s="15">
        <f>F226+F229</f>
        <v>33289.599999999999</v>
      </c>
      <c r="G225" s="15">
        <f>G226+G229</f>
        <v>33453.599999999999</v>
      </c>
    </row>
    <row r="226" spans="1:7" ht="56.25">
      <c r="A226" s="13" t="s">
        <v>24</v>
      </c>
      <c r="B226" s="1" t="s">
        <v>78</v>
      </c>
      <c r="C226" s="1" t="s">
        <v>25</v>
      </c>
      <c r="D226" s="1"/>
      <c r="E226" s="1"/>
      <c r="F226" s="15">
        <f>F227</f>
        <v>33227.599999999999</v>
      </c>
      <c r="G226" s="15">
        <f>G227</f>
        <v>33391.599999999999</v>
      </c>
    </row>
    <row r="227" spans="1:7">
      <c r="A227" s="13" t="s">
        <v>130</v>
      </c>
      <c r="B227" s="1" t="s">
        <v>78</v>
      </c>
      <c r="C227" s="1" t="s">
        <v>25</v>
      </c>
      <c r="D227" s="1" t="s">
        <v>34</v>
      </c>
      <c r="E227" s="14"/>
      <c r="F227" s="15">
        <f>F228</f>
        <v>33227.599999999999</v>
      </c>
      <c r="G227" s="15">
        <f>G228</f>
        <v>33391.599999999999</v>
      </c>
    </row>
    <row r="228" spans="1:7">
      <c r="A228" s="13" t="s">
        <v>131</v>
      </c>
      <c r="B228" s="1" t="s">
        <v>78</v>
      </c>
      <c r="C228" s="1" t="s">
        <v>25</v>
      </c>
      <c r="D228" s="1" t="s">
        <v>34</v>
      </c>
      <c r="E228" s="1" t="s">
        <v>5</v>
      </c>
      <c r="F228" s="15">
        <v>33227.599999999999</v>
      </c>
      <c r="G228" s="15">
        <v>33391.599999999999</v>
      </c>
    </row>
    <row r="229" spans="1:7">
      <c r="A229" s="13" t="s">
        <v>31</v>
      </c>
      <c r="B229" s="1" t="s">
        <v>79</v>
      </c>
      <c r="C229" s="1"/>
      <c r="D229" s="1"/>
      <c r="E229" s="1"/>
      <c r="F229" s="15">
        <f t="shared" ref="F229:G231" si="28">F230</f>
        <v>62</v>
      </c>
      <c r="G229" s="15">
        <f t="shared" si="28"/>
        <v>62</v>
      </c>
    </row>
    <row r="230" spans="1:7" ht="56.25">
      <c r="A230" s="13" t="s">
        <v>24</v>
      </c>
      <c r="B230" s="1" t="s">
        <v>79</v>
      </c>
      <c r="C230" s="1" t="s">
        <v>25</v>
      </c>
      <c r="D230" s="1"/>
      <c r="E230" s="1"/>
      <c r="F230" s="15">
        <f t="shared" si="28"/>
        <v>62</v>
      </c>
      <c r="G230" s="15">
        <f t="shared" si="28"/>
        <v>62</v>
      </c>
    </row>
    <row r="231" spans="1:7">
      <c r="A231" s="13" t="s">
        <v>130</v>
      </c>
      <c r="B231" s="1" t="s">
        <v>79</v>
      </c>
      <c r="C231" s="1" t="s">
        <v>25</v>
      </c>
      <c r="D231" s="1" t="s">
        <v>34</v>
      </c>
      <c r="E231" s="14"/>
      <c r="F231" s="15">
        <f t="shared" si="28"/>
        <v>62</v>
      </c>
      <c r="G231" s="15">
        <f t="shared" si="28"/>
        <v>62</v>
      </c>
    </row>
    <row r="232" spans="1:7">
      <c r="A232" s="13" t="s">
        <v>131</v>
      </c>
      <c r="B232" s="1" t="s">
        <v>79</v>
      </c>
      <c r="C232" s="1" t="s">
        <v>25</v>
      </c>
      <c r="D232" s="1" t="s">
        <v>34</v>
      </c>
      <c r="E232" s="1" t="s">
        <v>5</v>
      </c>
      <c r="F232" s="15">
        <v>62</v>
      </c>
      <c r="G232" s="15">
        <v>62</v>
      </c>
    </row>
    <row r="233" spans="1:7" ht="37.5">
      <c r="A233" s="13" t="s">
        <v>361</v>
      </c>
      <c r="B233" s="1" t="s">
        <v>156</v>
      </c>
      <c r="C233" s="1" t="s">
        <v>6</v>
      </c>
      <c r="D233" s="1"/>
      <c r="E233" s="1"/>
      <c r="F233" s="15">
        <f>F234</f>
        <v>120369.2</v>
      </c>
      <c r="G233" s="15">
        <f>G234</f>
        <v>117973.6</v>
      </c>
    </row>
    <row r="234" spans="1:7">
      <c r="A234" s="13" t="s">
        <v>295</v>
      </c>
      <c r="B234" s="1" t="s">
        <v>80</v>
      </c>
      <c r="C234" s="1"/>
      <c r="D234" s="1"/>
      <c r="E234" s="1"/>
      <c r="F234" s="15">
        <f>F235</f>
        <v>120369.2</v>
      </c>
      <c r="G234" s="15">
        <f>G235</f>
        <v>117973.6</v>
      </c>
    </row>
    <row r="235" spans="1:7" ht="37.5">
      <c r="A235" s="13" t="s">
        <v>62</v>
      </c>
      <c r="B235" s="1" t="s">
        <v>81</v>
      </c>
      <c r="C235" s="1" t="s">
        <v>6</v>
      </c>
      <c r="D235" s="1"/>
      <c r="E235" s="1"/>
      <c r="F235" s="15">
        <f>F236+F239</f>
        <v>120369.2</v>
      </c>
      <c r="G235" s="15">
        <f>G236+G239</f>
        <v>117973.6</v>
      </c>
    </row>
    <row r="236" spans="1:7" ht="56.25">
      <c r="A236" s="13" t="s">
        <v>24</v>
      </c>
      <c r="B236" s="1" t="s">
        <v>81</v>
      </c>
      <c r="C236" s="1" t="s">
        <v>25</v>
      </c>
      <c r="D236" s="1"/>
      <c r="E236" s="1"/>
      <c r="F236" s="15">
        <f>F237</f>
        <v>120312.2</v>
      </c>
      <c r="G236" s="15">
        <f>G237</f>
        <v>117916.6</v>
      </c>
    </row>
    <row r="237" spans="1:7">
      <c r="A237" s="13" t="s">
        <v>130</v>
      </c>
      <c r="B237" s="1" t="s">
        <v>81</v>
      </c>
      <c r="C237" s="1" t="s">
        <v>25</v>
      </c>
      <c r="D237" s="1" t="s">
        <v>34</v>
      </c>
      <c r="E237" s="14"/>
      <c r="F237" s="15">
        <f>F238</f>
        <v>120312.2</v>
      </c>
      <c r="G237" s="15">
        <f>G238</f>
        <v>117916.6</v>
      </c>
    </row>
    <row r="238" spans="1:7">
      <c r="A238" s="13" t="s">
        <v>131</v>
      </c>
      <c r="B238" s="1" t="s">
        <v>81</v>
      </c>
      <c r="C238" s="1" t="s">
        <v>25</v>
      </c>
      <c r="D238" s="1" t="s">
        <v>34</v>
      </c>
      <c r="E238" s="1" t="s">
        <v>5</v>
      </c>
      <c r="F238" s="15">
        <f>127312.2-7000</f>
        <v>120312.2</v>
      </c>
      <c r="G238" s="15">
        <f>127916.6-10000</f>
        <v>117916.6</v>
      </c>
    </row>
    <row r="239" spans="1:7">
      <c r="A239" s="13" t="s">
        <v>31</v>
      </c>
      <c r="B239" s="1" t="s">
        <v>82</v>
      </c>
      <c r="C239" s="1"/>
      <c r="D239" s="1"/>
      <c r="E239" s="1"/>
      <c r="F239" s="15">
        <f t="shared" ref="F239:G241" si="29">F240</f>
        <v>57</v>
      </c>
      <c r="G239" s="15">
        <f t="shared" si="29"/>
        <v>57</v>
      </c>
    </row>
    <row r="240" spans="1:7" ht="56.25">
      <c r="A240" s="13" t="s">
        <v>24</v>
      </c>
      <c r="B240" s="1" t="s">
        <v>82</v>
      </c>
      <c r="C240" s="1" t="s">
        <v>25</v>
      </c>
      <c r="D240" s="1"/>
      <c r="E240" s="1"/>
      <c r="F240" s="15">
        <f t="shared" si="29"/>
        <v>57</v>
      </c>
      <c r="G240" s="15">
        <f t="shared" si="29"/>
        <v>57</v>
      </c>
    </row>
    <row r="241" spans="1:7">
      <c r="A241" s="13" t="s">
        <v>130</v>
      </c>
      <c r="B241" s="1" t="s">
        <v>82</v>
      </c>
      <c r="C241" s="1" t="s">
        <v>25</v>
      </c>
      <c r="D241" s="1" t="s">
        <v>34</v>
      </c>
      <c r="E241" s="14"/>
      <c r="F241" s="15">
        <f t="shared" si="29"/>
        <v>57</v>
      </c>
      <c r="G241" s="15">
        <f t="shared" si="29"/>
        <v>57</v>
      </c>
    </row>
    <row r="242" spans="1:7">
      <c r="A242" s="13" t="s">
        <v>131</v>
      </c>
      <c r="B242" s="1" t="s">
        <v>82</v>
      </c>
      <c r="C242" s="1" t="s">
        <v>25</v>
      </c>
      <c r="D242" s="1" t="s">
        <v>34</v>
      </c>
      <c r="E242" s="1" t="s">
        <v>5</v>
      </c>
      <c r="F242" s="15">
        <v>57</v>
      </c>
      <c r="G242" s="15">
        <v>57</v>
      </c>
    </row>
    <row r="243" spans="1:7" ht="37.5">
      <c r="A243" s="13" t="s">
        <v>362</v>
      </c>
      <c r="B243" s="1" t="s">
        <v>83</v>
      </c>
      <c r="C243" s="1"/>
      <c r="D243" s="1"/>
      <c r="E243" s="1"/>
      <c r="F243" s="15">
        <f t="shared" ref="F243:G247" si="30">F244</f>
        <v>5270</v>
      </c>
      <c r="G243" s="15">
        <f t="shared" si="30"/>
        <v>5270</v>
      </c>
    </row>
    <row r="244" spans="1:7" ht="37.5">
      <c r="A244" s="13" t="s">
        <v>296</v>
      </c>
      <c r="B244" s="1" t="s">
        <v>84</v>
      </c>
      <c r="C244" s="1"/>
      <c r="D244" s="1"/>
      <c r="E244" s="1"/>
      <c r="F244" s="15">
        <f t="shared" si="30"/>
        <v>5270</v>
      </c>
      <c r="G244" s="15">
        <f t="shared" si="30"/>
        <v>5270</v>
      </c>
    </row>
    <row r="245" spans="1:7">
      <c r="A245" s="13" t="s">
        <v>65</v>
      </c>
      <c r="B245" s="1" t="s">
        <v>85</v>
      </c>
      <c r="C245" s="1"/>
      <c r="D245" s="1"/>
      <c r="E245" s="1"/>
      <c r="F245" s="15">
        <f t="shared" si="30"/>
        <v>5270</v>
      </c>
      <c r="G245" s="15">
        <f t="shared" si="30"/>
        <v>5270</v>
      </c>
    </row>
    <row r="246" spans="1:7" ht="56.25">
      <c r="A246" s="13" t="s">
        <v>24</v>
      </c>
      <c r="B246" s="1" t="s">
        <v>85</v>
      </c>
      <c r="C246" s="1" t="s">
        <v>25</v>
      </c>
      <c r="D246" s="1"/>
      <c r="E246" s="1"/>
      <c r="F246" s="15">
        <f t="shared" si="30"/>
        <v>5270</v>
      </c>
      <c r="G246" s="15">
        <f t="shared" si="30"/>
        <v>5270</v>
      </c>
    </row>
    <row r="247" spans="1:7">
      <c r="A247" s="13" t="s">
        <v>130</v>
      </c>
      <c r="B247" s="1" t="s">
        <v>85</v>
      </c>
      <c r="C247" s="1" t="s">
        <v>25</v>
      </c>
      <c r="D247" s="1" t="s">
        <v>34</v>
      </c>
      <c r="E247" s="14"/>
      <c r="F247" s="15">
        <f t="shared" si="30"/>
        <v>5270</v>
      </c>
      <c r="G247" s="15">
        <f t="shared" si="30"/>
        <v>5270</v>
      </c>
    </row>
    <row r="248" spans="1:7">
      <c r="A248" s="13" t="s">
        <v>131</v>
      </c>
      <c r="B248" s="1" t="s">
        <v>85</v>
      </c>
      <c r="C248" s="1" t="s">
        <v>25</v>
      </c>
      <c r="D248" s="1" t="s">
        <v>34</v>
      </c>
      <c r="E248" s="1" t="s">
        <v>5</v>
      </c>
      <c r="F248" s="15">
        <v>5270</v>
      </c>
      <c r="G248" s="15">
        <v>5270</v>
      </c>
    </row>
    <row r="249" spans="1:7" ht="37.5">
      <c r="A249" s="13" t="s">
        <v>363</v>
      </c>
      <c r="B249" s="1" t="s">
        <v>166</v>
      </c>
      <c r="C249" s="1"/>
      <c r="D249" s="1"/>
      <c r="E249" s="1"/>
      <c r="F249" s="15">
        <f>F250</f>
        <v>1089.174</v>
      </c>
      <c r="G249" s="15">
        <f>G250</f>
        <v>1121.3979999999999</v>
      </c>
    </row>
    <row r="250" spans="1:7" ht="37.5">
      <c r="A250" s="13" t="s">
        <v>297</v>
      </c>
      <c r="B250" s="1" t="s">
        <v>167</v>
      </c>
      <c r="C250" s="1"/>
      <c r="D250" s="1"/>
      <c r="E250" s="1"/>
      <c r="F250" s="15">
        <f>F251</f>
        <v>1089.174</v>
      </c>
      <c r="G250" s="15">
        <f>G251</f>
        <v>1121.3979999999999</v>
      </c>
    </row>
    <row r="251" spans="1:7" ht="56.25">
      <c r="A251" s="13" t="s">
        <v>168</v>
      </c>
      <c r="B251" s="1" t="s">
        <v>169</v>
      </c>
      <c r="C251" s="1"/>
      <c r="D251" s="1"/>
      <c r="E251" s="1"/>
      <c r="F251" s="15">
        <f>F252+F255</f>
        <v>1089.174</v>
      </c>
      <c r="G251" s="15">
        <f>G252+G255</f>
        <v>1121.3979999999999</v>
      </c>
    </row>
    <row r="252" spans="1:7" ht="112.5">
      <c r="A252" s="16" t="s">
        <v>8</v>
      </c>
      <c r="B252" s="1" t="s">
        <v>169</v>
      </c>
      <c r="C252" s="1">
        <v>100</v>
      </c>
      <c r="D252" s="1"/>
      <c r="E252" s="1"/>
      <c r="F252" s="15">
        <f>F253</f>
        <v>1074.174</v>
      </c>
      <c r="G252" s="15">
        <f>G253</f>
        <v>1106.3979999999999</v>
      </c>
    </row>
    <row r="253" spans="1:7">
      <c r="A253" s="16" t="s">
        <v>150</v>
      </c>
      <c r="B253" s="1" t="s">
        <v>169</v>
      </c>
      <c r="C253" s="1">
        <v>100</v>
      </c>
      <c r="D253" s="14" t="s">
        <v>5</v>
      </c>
      <c r="E253" s="14"/>
      <c r="F253" s="15">
        <f>F254</f>
        <v>1074.174</v>
      </c>
      <c r="G253" s="15">
        <f>G254</f>
        <v>1106.3979999999999</v>
      </c>
    </row>
    <row r="254" spans="1:7">
      <c r="A254" s="16" t="s">
        <v>126</v>
      </c>
      <c r="B254" s="1" t="s">
        <v>169</v>
      </c>
      <c r="C254" s="1">
        <v>100</v>
      </c>
      <c r="D254" s="14" t="s">
        <v>5</v>
      </c>
      <c r="E254" s="14" t="s">
        <v>20</v>
      </c>
      <c r="F254" s="15">
        <v>1074.174</v>
      </c>
      <c r="G254" s="15">
        <v>1106.3979999999999</v>
      </c>
    </row>
    <row r="255" spans="1:7" ht="37.5">
      <c r="A255" s="13" t="s">
        <v>12</v>
      </c>
      <c r="B255" s="1" t="s">
        <v>169</v>
      </c>
      <c r="C255" s="1">
        <v>200</v>
      </c>
      <c r="D255" s="14"/>
      <c r="E255" s="14"/>
      <c r="F255" s="15">
        <f>F256</f>
        <v>15</v>
      </c>
      <c r="G255" s="15">
        <f>G256</f>
        <v>15</v>
      </c>
    </row>
    <row r="256" spans="1:7">
      <c r="A256" s="16" t="s">
        <v>150</v>
      </c>
      <c r="B256" s="1" t="s">
        <v>169</v>
      </c>
      <c r="C256" s="1">
        <v>200</v>
      </c>
      <c r="D256" s="14" t="s">
        <v>5</v>
      </c>
      <c r="E256" s="14"/>
      <c r="F256" s="15">
        <f>F257</f>
        <v>15</v>
      </c>
      <c r="G256" s="15">
        <f>G257</f>
        <v>15</v>
      </c>
    </row>
    <row r="257" spans="1:7">
      <c r="A257" s="16" t="s">
        <v>126</v>
      </c>
      <c r="B257" s="1" t="s">
        <v>169</v>
      </c>
      <c r="C257" s="1">
        <v>200</v>
      </c>
      <c r="D257" s="14" t="s">
        <v>5</v>
      </c>
      <c r="E257" s="14" t="s">
        <v>20</v>
      </c>
      <c r="F257" s="15">
        <v>15</v>
      </c>
      <c r="G257" s="15">
        <v>15</v>
      </c>
    </row>
    <row r="258" spans="1:7" ht="56.25">
      <c r="A258" s="13" t="s">
        <v>364</v>
      </c>
      <c r="B258" s="1" t="s">
        <v>60</v>
      </c>
      <c r="C258" s="1" t="s">
        <v>6</v>
      </c>
      <c r="D258" s="1"/>
      <c r="E258" s="1"/>
      <c r="F258" s="15">
        <f t="shared" ref="F258:G260" si="31">F259</f>
        <v>2112</v>
      </c>
      <c r="G258" s="15">
        <f t="shared" si="31"/>
        <v>2112</v>
      </c>
    </row>
    <row r="259" spans="1:7" ht="75">
      <c r="A259" s="2" t="s">
        <v>365</v>
      </c>
      <c r="B259" s="1" t="s">
        <v>186</v>
      </c>
      <c r="C259" s="1"/>
      <c r="D259" s="1"/>
      <c r="E259" s="1"/>
      <c r="F259" s="15">
        <f t="shared" si="31"/>
        <v>2112</v>
      </c>
      <c r="G259" s="15">
        <f t="shared" si="31"/>
        <v>2112</v>
      </c>
    </row>
    <row r="260" spans="1:7">
      <c r="A260" s="16" t="s">
        <v>298</v>
      </c>
      <c r="B260" s="1" t="s">
        <v>176</v>
      </c>
      <c r="C260" s="1"/>
      <c r="D260" s="1"/>
      <c r="E260" s="1"/>
      <c r="F260" s="15">
        <f t="shared" si="31"/>
        <v>2112</v>
      </c>
      <c r="G260" s="15">
        <f t="shared" si="31"/>
        <v>2112</v>
      </c>
    </row>
    <row r="261" spans="1:7" ht="37.5">
      <c r="A261" s="20" t="s">
        <v>170</v>
      </c>
      <c r="B261" s="36" t="s">
        <v>177</v>
      </c>
      <c r="C261" s="36"/>
      <c r="D261" s="36"/>
      <c r="E261" s="36"/>
      <c r="F261" s="15">
        <f t="shared" ref="F261:G263" si="32">F262</f>
        <v>2112</v>
      </c>
      <c r="G261" s="15">
        <f t="shared" si="32"/>
        <v>2112</v>
      </c>
    </row>
    <row r="262" spans="1:7" ht="37.5">
      <c r="A262" s="16" t="s">
        <v>12</v>
      </c>
      <c r="B262" s="36" t="s">
        <v>177</v>
      </c>
      <c r="C262" s="36">
        <v>200</v>
      </c>
      <c r="D262" s="36"/>
      <c r="E262" s="36"/>
      <c r="F262" s="15">
        <f t="shared" si="32"/>
        <v>2112</v>
      </c>
      <c r="G262" s="15">
        <f t="shared" si="32"/>
        <v>2112</v>
      </c>
    </row>
    <row r="263" spans="1:7">
      <c r="A263" s="16" t="s">
        <v>132</v>
      </c>
      <c r="B263" s="36" t="s">
        <v>177</v>
      </c>
      <c r="C263" s="36">
        <v>200</v>
      </c>
      <c r="D263" s="36" t="s">
        <v>18</v>
      </c>
      <c r="E263" s="69"/>
      <c r="F263" s="15">
        <f t="shared" si="32"/>
        <v>2112</v>
      </c>
      <c r="G263" s="15">
        <f t="shared" si="32"/>
        <v>2112</v>
      </c>
    </row>
    <row r="264" spans="1:7" ht="37.5">
      <c r="A264" s="16" t="s">
        <v>133</v>
      </c>
      <c r="B264" s="36" t="s">
        <v>177</v>
      </c>
      <c r="C264" s="36">
        <v>200</v>
      </c>
      <c r="D264" s="36" t="s">
        <v>18</v>
      </c>
      <c r="E264" s="36" t="s">
        <v>10</v>
      </c>
      <c r="F264" s="15">
        <v>2112</v>
      </c>
      <c r="G264" s="15">
        <v>2112</v>
      </c>
    </row>
    <row r="265" spans="1:7" ht="75">
      <c r="A265" s="16" t="s">
        <v>366</v>
      </c>
      <c r="B265" s="36" t="s">
        <v>108</v>
      </c>
      <c r="C265" s="36"/>
      <c r="D265" s="36"/>
      <c r="E265" s="36"/>
      <c r="F265" s="15">
        <f t="shared" ref="F265:G269" si="33">F266</f>
        <v>70</v>
      </c>
      <c r="G265" s="15">
        <f t="shared" si="33"/>
        <v>70</v>
      </c>
    </row>
    <row r="266" spans="1:7">
      <c r="A266" s="2" t="s">
        <v>311</v>
      </c>
      <c r="B266" s="36" t="s">
        <v>109</v>
      </c>
      <c r="C266" s="36"/>
      <c r="D266" s="36"/>
      <c r="E266" s="36"/>
      <c r="F266" s="15">
        <f t="shared" si="33"/>
        <v>70</v>
      </c>
      <c r="G266" s="15">
        <f t="shared" si="33"/>
        <v>70</v>
      </c>
    </row>
    <row r="267" spans="1:7">
      <c r="A267" s="16" t="s">
        <v>23</v>
      </c>
      <c r="B267" s="14" t="s">
        <v>179</v>
      </c>
      <c r="C267" s="36"/>
      <c r="D267" s="36"/>
      <c r="E267" s="36"/>
      <c r="F267" s="15">
        <f t="shared" si="33"/>
        <v>70</v>
      </c>
      <c r="G267" s="15">
        <f t="shared" si="33"/>
        <v>70</v>
      </c>
    </row>
    <row r="268" spans="1:7" ht="37.5">
      <c r="A268" s="16" t="s">
        <v>12</v>
      </c>
      <c r="B268" s="14" t="s">
        <v>179</v>
      </c>
      <c r="C268" s="36">
        <v>200</v>
      </c>
      <c r="D268" s="36"/>
      <c r="E268" s="36"/>
      <c r="F268" s="15">
        <f t="shared" si="33"/>
        <v>70</v>
      </c>
      <c r="G268" s="15">
        <f t="shared" si="33"/>
        <v>70</v>
      </c>
    </row>
    <row r="269" spans="1:7">
      <c r="A269" s="16" t="s">
        <v>118</v>
      </c>
      <c r="B269" s="14" t="s">
        <v>179</v>
      </c>
      <c r="C269" s="36">
        <v>200</v>
      </c>
      <c r="D269" s="36" t="s">
        <v>30</v>
      </c>
      <c r="E269" s="69"/>
      <c r="F269" s="15">
        <f t="shared" si="33"/>
        <v>70</v>
      </c>
      <c r="G269" s="15">
        <f t="shared" si="33"/>
        <v>70</v>
      </c>
    </row>
    <row r="270" spans="1:7">
      <c r="A270" s="16" t="s">
        <v>120</v>
      </c>
      <c r="B270" s="14" t="s">
        <v>179</v>
      </c>
      <c r="C270" s="36">
        <v>200</v>
      </c>
      <c r="D270" s="36" t="s">
        <v>30</v>
      </c>
      <c r="E270" s="36" t="s">
        <v>29</v>
      </c>
      <c r="F270" s="15">
        <v>70</v>
      </c>
      <c r="G270" s="15">
        <v>70</v>
      </c>
    </row>
    <row r="271" spans="1:7" ht="93.75">
      <c r="A271" s="2" t="s">
        <v>235</v>
      </c>
      <c r="B271" s="1" t="s">
        <v>392</v>
      </c>
      <c r="C271" s="69"/>
      <c r="D271" s="69"/>
      <c r="E271" s="69"/>
      <c r="F271" s="15">
        <f t="shared" ref="F271:G273" si="34">F272</f>
        <v>17.5</v>
      </c>
      <c r="G271" s="15">
        <f t="shared" si="34"/>
        <v>17.5</v>
      </c>
    </row>
    <row r="272" spans="1:7" ht="37.5">
      <c r="A272" s="13" t="s">
        <v>38</v>
      </c>
      <c r="B272" s="1" t="s">
        <v>392</v>
      </c>
      <c r="C272" s="36">
        <v>300</v>
      </c>
      <c r="D272" s="69"/>
      <c r="E272" s="69"/>
      <c r="F272" s="15">
        <f t="shared" si="34"/>
        <v>17.5</v>
      </c>
      <c r="G272" s="15">
        <f t="shared" si="34"/>
        <v>17.5</v>
      </c>
    </row>
    <row r="273" spans="1:7">
      <c r="A273" s="13" t="s">
        <v>123</v>
      </c>
      <c r="B273" s="1" t="s">
        <v>392</v>
      </c>
      <c r="C273" s="36">
        <v>300</v>
      </c>
      <c r="D273" s="69" t="s">
        <v>35</v>
      </c>
      <c r="E273" s="69"/>
      <c r="F273" s="15">
        <f t="shared" si="34"/>
        <v>17.5</v>
      </c>
      <c r="G273" s="15">
        <f t="shared" si="34"/>
        <v>17.5</v>
      </c>
    </row>
    <row r="274" spans="1:7">
      <c r="A274" s="13" t="s">
        <v>124</v>
      </c>
      <c r="B274" s="1" t="s">
        <v>392</v>
      </c>
      <c r="C274" s="36">
        <v>300</v>
      </c>
      <c r="D274" s="69" t="s">
        <v>35</v>
      </c>
      <c r="E274" s="69" t="s">
        <v>10</v>
      </c>
      <c r="F274" s="15">
        <v>17.5</v>
      </c>
      <c r="G274" s="15">
        <v>17.5</v>
      </c>
    </row>
    <row r="275" spans="1:7" ht="168.75">
      <c r="A275" s="68" t="s">
        <v>390</v>
      </c>
      <c r="B275" s="1" t="s">
        <v>394</v>
      </c>
      <c r="C275" s="36"/>
      <c r="D275" s="69"/>
      <c r="E275" s="69"/>
      <c r="F275" s="15">
        <f t="shared" ref="F275:G277" si="35">F276</f>
        <v>365.5</v>
      </c>
      <c r="G275" s="15">
        <f t="shared" si="35"/>
        <v>365.5</v>
      </c>
    </row>
    <row r="276" spans="1:7" ht="37.5">
      <c r="A276" s="16" t="s">
        <v>12</v>
      </c>
      <c r="B276" s="1" t="s">
        <v>394</v>
      </c>
      <c r="C276" s="69" t="s">
        <v>13</v>
      </c>
      <c r="D276" s="69"/>
      <c r="E276" s="69"/>
      <c r="F276" s="15">
        <f t="shared" si="35"/>
        <v>365.5</v>
      </c>
      <c r="G276" s="15">
        <f t="shared" si="35"/>
        <v>365.5</v>
      </c>
    </row>
    <row r="277" spans="1:7">
      <c r="A277" s="16" t="s">
        <v>136</v>
      </c>
      <c r="B277" s="1" t="s">
        <v>394</v>
      </c>
      <c r="C277" s="69">
        <v>200</v>
      </c>
      <c r="D277" s="69" t="s">
        <v>16</v>
      </c>
      <c r="E277" s="69"/>
      <c r="F277" s="15">
        <f t="shared" si="35"/>
        <v>365.5</v>
      </c>
      <c r="G277" s="15">
        <f t="shared" si="35"/>
        <v>365.5</v>
      </c>
    </row>
    <row r="278" spans="1:7">
      <c r="A278" s="16" t="s">
        <v>158</v>
      </c>
      <c r="B278" s="1" t="s">
        <v>394</v>
      </c>
      <c r="C278" s="69">
        <v>200</v>
      </c>
      <c r="D278" s="69" t="s">
        <v>16</v>
      </c>
      <c r="E278" s="69" t="s">
        <v>17</v>
      </c>
      <c r="F278" s="15">
        <v>365.5</v>
      </c>
      <c r="G278" s="15">
        <v>365.5</v>
      </c>
    </row>
    <row r="279" spans="1:7" ht="150">
      <c r="A279" s="68" t="s">
        <v>391</v>
      </c>
      <c r="B279" s="1" t="s">
        <v>395</v>
      </c>
      <c r="C279" s="69"/>
      <c r="D279" s="69"/>
      <c r="E279" s="69"/>
      <c r="F279" s="15">
        <f t="shared" ref="F279:G281" si="36">F280</f>
        <v>333.6</v>
      </c>
      <c r="G279" s="15">
        <f t="shared" si="36"/>
        <v>333.6</v>
      </c>
    </row>
    <row r="280" spans="1:7" ht="37.5">
      <c r="A280" s="16" t="s">
        <v>12</v>
      </c>
      <c r="B280" s="1" t="s">
        <v>395</v>
      </c>
      <c r="C280" s="69" t="s">
        <v>13</v>
      </c>
      <c r="D280" s="69"/>
      <c r="E280" s="69"/>
      <c r="F280" s="15">
        <f t="shared" si="36"/>
        <v>333.6</v>
      </c>
      <c r="G280" s="15">
        <f t="shared" si="36"/>
        <v>333.6</v>
      </c>
    </row>
    <row r="281" spans="1:7">
      <c r="A281" s="16" t="s">
        <v>136</v>
      </c>
      <c r="B281" s="1" t="s">
        <v>395</v>
      </c>
      <c r="C281" s="69">
        <v>200</v>
      </c>
      <c r="D281" s="69" t="s">
        <v>16</v>
      </c>
      <c r="E281" s="69"/>
      <c r="F281" s="15">
        <f t="shared" si="36"/>
        <v>333.6</v>
      </c>
      <c r="G281" s="15">
        <f t="shared" si="36"/>
        <v>333.6</v>
      </c>
    </row>
    <row r="282" spans="1:7">
      <c r="A282" s="16" t="s">
        <v>158</v>
      </c>
      <c r="B282" s="1" t="s">
        <v>395</v>
      </c>
      <c r="C282" s="69">
        <v>200</v>
      </c>
      <c r="D282" s="69" t="s">
        <v>16</v>
      </c>
      <c r="E282" s="69" t="s">
        <v>17</v>
      </c>
      <c r="F282" s="15">
        <v>333.6</v>
      </c>
      <c r="G282" s="15">
        <v>333.6</v>
      </c>
    </row>
    <row r="283" spans="1:7" ht="75">
      <c r="A283" s="13" t="s">
        <v>367</v>
      </c>
      <c r="B283" s="1" t="s">
        <v>327</v>
      </c>
      <c r="C283" s="36"/>
      <c r="D283" s="69"/>
      <c r="E283" s="69"/>
      <c r="F283" s="15">
        <f>F284</f>
        <v>11025.3</v>
      </c>
      <c r="G283" s="15">
        <f>G284</f>
        <v>8424.6</v>
      </c>
    </row>
    <row r="284" spans="1:7" ht="37.5">
      <c r="A284" s="13" t="s">
        <v>328</v>
      </c>
      <c r="B284" s="1" t="s">
        <v>400</v>
      </c>
      <c r="C284" s="36"/>
      <c r="D284" s="69"/>
      <c r="E284" s="69"/>
      <c r="F284" s="15">
        <f>F285+F290</f>
        <v>11025.3</v>
      </c>
      <c r="G284" s="15">
        <f>G285+G290</f>
        <v>8424.6</v>
      </c>
    </row>
    <row r="285" spans="1:7" ht="56.25">
      <c r="A285" s="20" t="s">
        <v>404</v>
      </c>
      <c r="B285" s="1" t="s">
        <v>401</v>
      </c>
      <c r="C285" s="36"/>
      <c r="D285" s="69"/>
      <c r="E285" s="69"/>
      <c r="F285" s="15">
        <f>F286</f>
        <v>8035.2</v>
      </c>
      <c r="G285" s="15">
        <f t="shared" ref="G285:G288" si="37">G286</f>
        <v>4464.1000000000004</v>
      </c>
    </row>
    <row r="286" spans="1:7" ht="56.25">
      <c r="A286" s="58" t="s">
        <v>406</v>
      </c>
      <c r="B286" s="14" t="s">
        <v>399</v>
      </c>
      <c r="C286" s="36"/>
      <c r="D286" s="69"/>
      <c r="E286" s="69"/>
      <c r="F286" s="15">
        <f>F287</f>
        <v>8035.2</v>
      </c>
      <c r="G286" s="15">
        <f t="shared" si="37"/>
        <v>4464.1000000000004</v>
      </c>
    </row>
    <row r="287" spans="1:7" ht="37.5">
      <c r="A287" s="16" t="s">
        <v>12</v>
      </c>
      <c r="B287" s="14" t="s">
        <v>399</v>
      </c>
      <c r="C287" s="36">
        <v>200</v>
      </c>
      <c r="D287" s="69"/>
      <c r="E287" s="69"/>
      <c r="F287" s="15">
        <f>F288</f>
        <v>8035.2</v>
      </c>
      <c r="G287" s="15">
        <f t="shared" si="37"/>
        <v>4464.1000000000004</v>
      </c>
    </row>
    <row r="288" spans="1:7" ht="37.5">
      <c r="A288" s="41" t="s">
        <v>127</v>
      </c>
      <c r="B288" s="14" t="s">
        <v>399</v>
      </c>
      <c r="C288" s="36">
        <v>200</v>
      </c>
      <c r="D288" s="69" t="s">
        <v>17</v>
      </c>
      <c r="E288" s="69"/>
      <c r="F288" s="15">
        <f>F289</f>
        <v>8035.2</v>
      </c>
      <c r="G288" s="15">
        <f t="shared" si="37"/>
        <v>4464.1000000000004</v>
      </c>
    </row>
    <row r="289" spans="1:7" ht="30" customHeight="1">
      <c r="A289" s="64" t="s">
        <v>128</v>
      </c>
      <c r="B289" s="14" t="s">
        <v>399</v>
      </c>
      <c r="C289" s="36">
        <v>200</v>
      </c>
      <c r="D289" s="69" t="s">
        <v>17</v>
      </c>
      <c r="E289" s="69" t="s">
        <v>5</v>
      </c>
      <c r="F289" s="15">
        <v>8035.2</v>
      </c>
      <c r="G289" s="15">
        <v>4464.1000000000004</v>
      </c>
    </row>
    <row r="290" spans="1:7">
      <c r="A290" s="20" t="s">
        <v>405</v>
      </c>
      <c r="B290" s="1" t="s">
        <v>403</v>
      </c>
      <c r="C290" s="36"/>
      <c r="D290" s="69"/>
      <c r="E290" s="69"/>
      <c r="F290" s="15">
        <f>F291</f>
        <v>2990.1</v>
      </c>
      <c r="G290" s="15">
        <f t="shared" ref="G290:G293" si="38">G291</f>
        <v>3960.5</v>
      </c>
    </row>
    <row r="291" spans="1:7" ht="37.5">
      <c r="A291" s="58" t="s">
        <v>330</v>
      </c>
      <c r="B291" s="14" t="s">
        <v>402</v>
      </c>
      <c r="C291" s="36"/>
      <c r="D291" s="69"/>
      <c r="E291" s="69"/>
      <c r="F291" s="15">
        <f>F292</f>
        <v>2990.1</v>
      </c>
      <c r="G291" s="15">
        <f t="shared" si="38"/>
        <v>3960.5</v>
      </c>
    </row>
    <row r="292" spans="1:7" ht="37.5">
      <c r="A292" s="2" t="s">
        <v>273</v>
      </c>
      <c r="B292" s="14" t="s">
        <v>402</v>
      </c>
      <c r="C292" s="36">
        <v>400</v>
      </c>
      <c r="D292" s="69"/>
      <c r="E292" s="69"/>
      <c r="F292" s="15">
        <f>F293</f>
        <v>2990.1</v>
      </c>
      <c r="G292" s="15">
        <f t="shared" si="38"/>
        <v>3960.5</v>
      </c>
    </row>
    <row r="293" spans="1:7" ht="33" customHeight="1">
      <c r="A293" s="41" t="s">
        <v>127</v>
      </c>
      <c r="B293" s="14" t="s">
        <v>402</v>
      </c>
      <c r="C293" s="36">
        <v>400</v>
      </c>
      <c r="D293" s="69" t="s">
        <v>17</v>
      </c>
      <c r="E293" s="69"/>
      <c r="F293" s="15">
        <f>F294</f>
        <v>2990.1</v>
      </c>
      <c r="G293" s="15">
        <f t="shared" si="38"/>
        <v>3960.5</v>
      </c>
    </row>
    <row r="294" spans="1:7" ht="24.75" customHeight="1">
      <c r="A294" s="64" t="s">
        <v>329</v>
      </c>
      <c r="B294" s="14" t="s">
        <v>402</v>
      </c>
      <c r="C294" s="36">
        <v>400</v>
      </c>
      <c r="D294" s="69" t="s">
        <v>17</v>
      </c>
      <c r="E294" s="69" t="s">
        <v>10</v>
      </c>
      <c r="F294" s="15">
        <v>2990.1</v>
      </c>
      <c r="G294" s="15">
        <v>3960.5</v>
      </c>
    </row>
    <row r="295" spans="1:7" ht="75">
      <c r="A295" s="16" t="s">
        <v>368</v>
      </c>
      <c r="B295" s="36" t="s">
        <v>57</v>
      </c>
      <c r="C295" s="36" t="s">
        <v>6</v>
      </c>
      <c r="D295" s="36"/>
      <c r="E295" s="36"/>
      <c r="F295" s="15">
        <f>F296</f>
        <v>2636.8510000000001</v>
      </c>
      <c r="G295" s="15">
        <f>G296</f>
        <v>2707.34</v>
      </c>
    </row>
    <row r="296" spans="1:7" ht="56.25">
      <c r="A296" s="16" t="s">
        <v>300</v>
      </c>
      <c r="B296" s="36" t="s">
        <v>58</v>
      </c>
      <c r="C296" s="36"/>
      <c r="D296" s="36"/>
      <c r="E296" s="36"/>
      <c r="F296" s="15">
        <f>F297</f>
        <v>2636.8510000000001</v>
      </c>
      <c r="G296" s="15">
        <f>G297</f>
        <v>2707.34</v>
      </c>
    </row>
    <row r="297" spans="1:7">
      <c r="A297" s="16" t="s">
        <v>11</v>
      </c>
      <c r="B297" s="36" t="s">
        <v>59</v>
      </c>
      <c r="C297" s="36" t="s">
        <v>6</v>
      </c>
      <c r="D297" s="36"/>
      <c r="E297" s="36"/>
      <c r="F297" s="15">
        <f>F298+F301+F304</f>
        <v>2636.8510000000001</v>
      </c>
      <c r="G297" s="15">
        <f>G298+G301+G304</f>
        <v>2707.34</v>
      </c>
    </row>
    <row r="298" spans="1:7" ht="112.5">
      <c r="A298" s="16" t="s">
        <v>8</v>
      </c>
      <c r="B298" s="36" t="s">
        <v>59</v>
      </c>
      <c r="C298" s="36" t="s">
        <v>9</v>
      </c>
      <c r="D298" s="36"/>
      <c r="E298" s="36"/>
      <c r="F298" s="15">
        <f>F299</f>
        <v>2307.3510000000001</v>
      </c>
      <c r="G298" s="15">
        <f>G299</f>
        <v>2376.42</v>
      </c>
    </row>
    <row r="299" spans="1:7">
      <c r="A299" s="16" t="s">
        <v>150</v>
      </c>
      <c r="B299" s="36" t="s">
        <v>59</v>
      </c>
      <c r="C299" s="36">
        <v>100</v>
      </c>
      <c r="D299" s="36" t="s">
        <v>5</v>
      </c>
      <c r="E299" s="69"/>
      <c r="F299" s="15">
        <f>F300</f>
        <v>2307.3510000000001</v>
      </c>
      <c r="G299" s="15">
        <f>G300</f>
        <v>2376.42</v>
      </c>
    </row>
    <row r="300" spans="1:7">
      <c r="A300" s="16" t="s">
        <v>126</v>
      </c>
      <c r="B300" s="36" t="s">
        <v>59</v>
      </c>
      <c r="C300" s="36">
        <v>100</v>
      </c>
      <c r="D300" s="36" t="s">
        <v>5</v>
      </c>
      <c r="E300" s="36" t="s">
        <v>20</v>
      </c>
      <c r="F300" s="15">
        <v>2307.3510000000001</v>
      </c>
      <c r="G300" s="15">
        <v>2376.42</v>
      </c>
    </row>
    <row r="301" spans="1:7" ht="37.5">
      <c r="A301" s="16" t="s">
        <v>12</v>
      </c>
      <c r="B301" s="36" t="s">
        <v>59</v>
      </c>
      <c r="C301" s="36" t="s">
        <v>13</v>
      </c>
      <c r="D301" s="36"/>
      <c r="E301" s="36"/>
      <c r="F301" s="15">
        <f>F302</f>
        <v>319.5</v>
      </c>
      <c r="G301" s="15">
        <f>G302</f>
        <v>320.92</v>
      </c>
    </row>
    <row r="302" spans="1:7">
      <c r="A302" s="16" t="s">
        <v>150</v>
      </c>
      <c r="B302" s="36" t="s">
        <v>59</v>
      </c>
      <c r="C302" s="36">
        <v>200</v>
      </c>
      <c r="D302" s="36" t="s">
        <v>5</v>
      </c>
      <c r="E302" s="69"/>
      <c r="F302" s="15">
        <f>F303</f>
        <v>319.5</v>
      </c>
      <c r="G302" s="15">
        <f>G303</f>
        <v>320.92</v>
      </c>
    </row>
    <row r="303" spans="1:7">
      <c r="A303" s="16" t="s">
        <v>126</v>
      </c>
      <c r="B303" s="36" t="s">
        <v>59</v>
      </c>
      <c r="C303" s="36">
        <v>200</v>
      </c>
      <c r="D303" s="69" t="s">
        <v>5</v>
      </c>
      <c r="E303" s="69" t="s">
        <v>20</v>
      </c>
      <c r="F303" s="15">
        <v>319.5</v>
      </c>
      <c r="G303" s="15">
        <v>320.92</v>
      </c>
    </row>
    <row r="304" spans="1:7">
      <c r="A304" s="16" t="s">
        <v>14</v>
      </c>
      <c r="B304" s="36" t="s">
        <v>59</v>
      </c>
      <c r="C304" s="36" t="s">
        <v>15</v>
      </c>
      <c r="D304" s="36"/>
      <c r="E304" s="36"/>
      <c r="F304" s="15">
        <f>F305</f>
        <v>10</v>
      </c>
      <c r="G304" s="15">
        <f>G305</f>
        <v>10</v>
      </c>
    </row>
    <row r="305" spans="1:7">
      <c r="A305" s="16" t="s">
        <v>150</v>
      </c>
      <c r="B305" s="36" t="s">
        <v>59</v>
      </c>
      <c r="C305" s="36" t="s">
        <v>15</v>
      </c>
      <c r="D305" s="36" t="s">
        <v>5</v>
      </c>
      <c r="E305" s="69"/>
      <c r="F305" s="15">
        <f>F306</f>
        <v>10</v>
      </c>
      <c r="G305" s="15">
        <f>G306</f>
        <v>10</v>
      </c>
    </row>
    <row r="306" spans="1:7">
      <c r="A306" s="16" t="s">
        <v>126</v>
      </c>
      <c r="B306" s="36" t="s">
        <v>59</v>
      </c>
      <c r="C306" s="36" t="s">
        <v>15</v>
      </c>
      <c r="D306" s="36" t="s">
        <v>5</v>
      </c>
      <c r="E306" s="36" t="s">
        <v>20</v>
      </c>
      <c r="F306" s="15">
        <v>10</v>
      </c>
      <c r="G306" s="15">
        <v>10</v>
      </c>
    </row>
    <row r="307" spans="1:7" ht="75">
      <c r="A307" s="16" t="s">
        <v>374</v>
      </c>
      <c r="B307" s="36" t="s">
        <v>54</v>
      </c>
      <c r="C307" s="36"/>
      <c r="D307" s="36"/>
      <c r="E307" s="36"/>
      <c r="F307" s="15">
        <f>F308</f>
        <v>6702.8980000000001</v>
      </c>
      <c r="G307" s="15">
        <f>G308</f>
        <v>6897.0240000000003</v>
      </c>
    </row>
    <row r="308" spans="1:7" ht="56.25">
      <c r="A308" s="16" t="s">
        <v>301</v>
      </c>
      <c r="B308" s="36" t="s">
        <v>55</v>
      </c>
      <c r="C308" s="36"/>
      <c r="D308" s="36"/>
      <c r="E308" s="36"/>
      <c r="F308" s="15">
        <f>F309</f>
        <v>6702.8980000000001</v>
      </c>
      <c r="G308" s="15">
        <f>G309</f>
        <v>6897.0240000000003</v>
      </c>
    </row>
    <row r="309" spans="1:7">
      <c r="A309" s="16" t="s">
        <v>11</v>
      </c>
      <c r="B309" s="36" t="s">
        <v>56</v>
      </c>
      <c r="C309" s="36"/>
      <c r="D309" s="36"/>
      <c r="E309" s="36"/>
      <c r="F309" s="15">
        <f>F310+F313+F316</f>
        <v>6702.8980000000001</v>
      </c>
      <c r="G309" s="15">
        <f>G310+G313+G316</f>
        <v>6897.0240000000003</v>
      </c>
    </row>
    <row r="310" spans="1:7" ht="112.5">
      <c r="A310" s="16" t="s">
        <v>8</v>
      </c>
      <c r="B310" s="36" t="s">
        <v>56</v>
      </c>
      <c r="C310" s="36" t="s">
        <v>9</v>
      </c>
      <c r="D310" s="36"/>
      <c r="E310" s="36"/>
      <c r="F310" s="15">
        <f>F311</f>
        <v>5530.8869999999997</v>
      </c>
      <c r="G310" s="15">
        <f>G311</f>
        <v>5696.5129999999999</v>
      </c>
    </row>
    <row r="311" spans="1:7">
      <c r="A311" s="71" t="s">
        <v>150</v>
      </c>
      <c r="B311" s="36" t="s">
        <v>56</v>
      </c>
      <c r="C311" s="36">
        <v>100</v>
      </c>
      <c r="D311" s="36" t="s">
        <v>5</v>
      </c>
      <c r="E311" s="69"/>
      <c r="F311" s="15">
        <f>F312</f>
        <v>5530.8869999999997</v>
      </c>
      <c r="G311" s="15">
        <f>G312</f>
        <v>5696.5129999999999</v>
      </c>
    </row>
    <row r="312" spans="1:7" ht="75">
      <c r="A312" s="16" t="s">
        <v>138</v>
      </c>
      <c r="B312" s="36" t="s">
        <v>56</v>
      </c>
      <c r="C312" s="36" t="s">
        <v>9</v>
      </c>
      <c r="D312" s="36" t="s">
        <v>5</v>
      </c>
      <c r="E312" s="36" t="s">
        <v>18</v>
      </c>
      <c r="F312" s="15">
        <v>5530.8869999999997</v>
      </c>
      <c r="G312" s="15">
        <v>5696.5129999999999</v>
      </c>
    </row>
    <row r="313" spans="1:7" ht="37.5">
      <c r="A313" s="16" t="s">
        <v>12</v>
      </c>
      <c r="B313" s="36" t="s">
        <v>56</v>
      </c>
      <c r="C313" s="36" t="s">
        <v>13</v>
      </c>
      <c r="D313" s="36"/>
      <c r="E313" s="36"/>
      <c r="F313" s="15">
        <f>F314</f>
        <v>1167.3</v>
      </c>
      <c r="G313" s="15">
        <f>G314</f>
        <v>1195.8</v>
      </c>
    </row>
    <row r="314" spans="1:7">
      <c r="A314" s="71" t="s">
        <v>150</v>
      </c>
      <c r="B314" s="36" t="s">
        <v>56</v>
      </c>
      <c r="C314" s="36">
        <v>200</v>
      </c>
      <c r="D314" s="69" t="s">
        <v>5</v>
      </c>
      <c r="E314" s="69"/>
      <c r="F314" s="15">
        <f>F315</f>
        <v>1167.3</v>
      </c>
      <c r="G314" s="15">
        <f>G315</f>
        <v>1195.8</v>
      </c>
    </row>
    <row r="315" spans="1:7" ht="75">
      <c r="A315" s="16" t="s">
        <v>138</v>
      </c>
      <c r="B315" s="36" t="s">
        <v>56</v>
      </c>
      <c r="C315" s="36">
        <v>200</v>
      </c>
      <c r="D315" s="69" t="s">
        <v>5</v>
      </c>
      <c r="E315" s="69" t="s">
        <v>18</v>
      </c>
      <c r="F315" s="15">
        <v>1167.3</v>
      </c>
      <c r="G315" s="15">
        <v>1195.8</v>
      </c>
    </row>
    <row r="316" spans="1:7">
      <c r="A316" s="16" t="s">
        <v>14</v>
      </c>
      <c r="B316" s="36" t="s">
        <v>56</v>
      </c>
      <c r="C316" s="36" t="s">
        <v>15</v>
      </c>
      <c r="D316" s="36"/>
      <c r="E316" s="36"/>
      <c r="F316" s="15">
        <f>F317</f>
        <v>4.7110000000000003</v>
      </c>
      <c r="G316" s="15">
        <f>G317</f>
        <v>4.7110000000000003</v>
      </c>
    </row>
    <row r="317" spans="1:7">
      <c r="A317" s="71" t="s">
        <v>150</v>
      </c>
      <c r="B317" s="36" t="s">
        <v>56</v>
      </c>
      <c r="C317" s="36">
        <v>800</v>
      </c>
      <c r="D317" s="69" t="s">
        <v>5</v>
      </c>
      <c r="E317" s="69"/>
      <c r="F317" s="15">
        <f>F318</f>
        <v>4.7110000000000003</v>
      </c>
      <c r="G317" s="15">
        <f>G318</f>
        <v>4.7110000000000003</v>
      </c>
    </row>
    <row r="318" spans="1:7" ht="75">
      <c r="A318" s="16" t="s">
        <v>138</v>
      </c>
      <c r="B318" s="36" t="s">
        <v>56</v>
      </c>
      <c r="C318" s="36">
        <v>800</v>
      </c>
      <c r="D318" s="69" t="s">
        <v>5</v>
      </c>
      <c r="E318" s="69" t="s">
        <v>18</v>
      </c>
      <c r="F318" s="15">
        <v>4.7110000000000003</v>
      </c>
      <c r="G318" s="15">
        <v>4.7110000000000003</v>
      </c>
    </row>
    <row r="319" spans="1:7" ht="93.75">
      <c r="A319" s="16" t="s">
        <v>397</v>
      </c>
      <c r="B319" s="36" t="s">
        <v>112</v>
      </c>
      <c r="C319" s="36"/>
      <c r="D319" s="36"/>
      <c r="E319" s="36"/>
      <c r="F319" s="15">
        <f t="shared" ref="F319:G323" si="39">F320</f>
        <v>30</v>
      </c>
      <c r="G319" s="15">
        <f t="shared" si="39"/>
        <v>30</v>
      </c>
    </row>
    <row r="320" spans="1:7" ht="56.25">
      <c r="A320" s="16" t="s">
        <v>312</v>
      </c>
      <c r="B320" s="36" t="s">
        <v>113</v>
      </c>
      <c r="C320" s="36"/>
      <c r="D320" s="36"/>
      <c r="E320" s="36"/>
      <c r="F320" s="15">
        <f t="shared" si="39"/>
        <v>30</v>
      </c>
      <c r="G320" s="15">
        <f t="shared" si="39"/>
        <v>30</v>
      </c>
    </row>
    <row r="321" spans="1:7">
      <c r="A321" s="16" t="s">
        <v>23</v>
      </c>
      <c r="B321" s="14" t="s">
        <v>205</v>
      </c>
      <c r="C321" s="36"/>
      <c r="D321" s="36"/>
      <c r="E321" s="36"/>
      <c r="F321" s="15">
        <f t="shared" si="39"/>
        <v>30</v>
      </c>
      <c r="G321" s="15">
        <f t="shared" si="39"/>
        <v>30</v>
      </c>
    </row>
    <row r="322" spans="1:7" ht="37.5">
      <c r="A322" s="16" t="s">
        <v>12</v>
      </c>
      <c r="B322" s="14" t="s">
        <v>205</v>
      </c>
      <c r="C322" s="36">
        <v>200</v>
      </c>
      <c r="D322" s="36"/>
      <c r="E322" s="36"/>
      <c r="F322" s="15">
        <f t="shared" si="39"/>
        <v>30</v>
      </c>
      <c r="G322" s="15">
        <f t="shared" si="39"/>
        <v>30</v>
      </c>
    </row>
    <row r="323" spans="1:7">
      <c r="A323" s="16" t="s">
        <v>118</v>
      </c>
      <c r="B323" s="14" t="s">
        <v>205</v>
      </c>
      <c r="C323" s="36">
        <v>200</v>
      </c>
      <c r="D323" s="36" t="s">
        <v>30</v>
      </c>
      <c r="E323" s="69"/>
      <c r="F323" s="15">
        <f t="shared" si="39"/>
        <v>30</v>
      </c>
      <c r="G323" s="15">
        <f t="shared" si="39"/>
        <v>30</v>
      </c>
    </row>
    <row r="324" spans="1:7">
      <c r="A324" s="16" t="s">
        <v>120</v>
      </c>
      <c r="B324" s="14" t="s">
        <v>205</v>
      </c>
      <c r="C324" s="36">
        <v>200</v>
      </c>
      <c r="D324" s="36" t="s">
        <v>30</v>
      </c>
      <c r="E324" s="36" t="s">
        <v>29</v>
      </c>
      <c r="F324" s="15">
        <v>30</v>
      </c>
      <c r="G324" s="15">
        <v>30</v>
      </c>
    </row>
    <row r="325" spans="1:7" ht="75">
      <c r="A325" s="20" t="s">
        <v>370</v>
      </c>
      <c r="B325" s="1" t="s">
        <v>319</v>
      </c>
      <c r="C325" s="36"/>
      <c r="D325" s="69"/>
      <c r="E325" s="69"/>
      <c r="F325" s="15">
        <f t="shared" ref="F325:G329" si="40">F326</f>
        <v>15</v>
      </c>
      <c r="G325" s="15">
        <f t="shared" si="40"/>
        <v>15</v>
      </c>
    </row>
    <row r="326" spans="1:7" ht="37.5">
      <c r="A326" s="20" t="s">
        <v>318</v>
      </c>
      <c r="B326" s="1" t="s">
        <v>320</v>
      </c>
      <c r="C326" s="36"/>
      <c r="D326" s="69"/>
      <c r="E326" s="69"/>
      <c r="F326" s="15">
        <f t="shared" si="40"/>
        <v>15</v>
      </c>
      <c r="G326" s="15">
        <f t="shared" si="40"/>
        <v>15</v>
      </c>
    </row>
    <row r="327" spans="1:7">
      <c r="A327" s="2" t="s">
        <v>23</v>
      </c>
      <c r="B327" s="1" t="s">
        <v>414</v>
      </c>
      <c r="C327" s="36"/>
      <c r="D327" s="69"/>
      <c r="E327" s="69"/>
      <c r="F327" s="15">
        <f t="shared" si="40"/>
        <v>15</v>
      </c>
      <c r="G327" s="15">
        <f t="shared" si="40"/>
        <v>15</v>
      </c>
    </row>
    <row r="328" spans="1:7" ht="37.5">
      <c r="A328" s="2" t="s">
        <v>12</v>
      </c>
      <c r="B328" s="1" t="s">
        <v>414</v>
      </c>
      <c r="C328" s="36">
        <v>200</v>
      </c>
      <c r="D328" s="69"/>
      <c r="E328" s="69"/>
      <c r="F328" s="15">
        <f t="shared" si="40"/>
        <v>15</v>
      </c>
      <c r="G328" s="15">
        <f t="shared" si="40"/>
        <v>15</v>
      </c>
    </row>
    <row r="329" spans="1:7">
      <c r="A329" s="16" t="s">
        <v>150</v>
      </c>
      <c r="B329" s="1" t="s">
        <v>414</v>
      </c>
      <c r="C329" s="36">
        <v>200</v>
      </c>
      <c r="D329" s="69" t="s">
        <v>5</v>
      </c>
      <c r="E329" s="69"/>
      <c r="F329" s="15">
        <f t="shared" si="40"/>
        <v>15</v>
      </c>
      <c r="G329" s="15">
        <f t="shared" si="40"/>
        <v>15</v>
      </c>
    </row>
    <row r="330" spans="1:7">
      <c r="A330" s="16" t="s">
        <v>126</v>
      </c>
      <c r="B330" s="1" t="s">
        <v>414</v>
      </c>
      <c r="C330" s="36">
        <v>200</v>
      </c>
      <c r="D330" s="69" t="s">
        <v>5</v>
      </c>
      <c r="E330" s="69" t="s">
        <v>20</v>
      </c>
      <c r="F330" s="15">
        <v>15</v>
      </c>
      <c r="G330" s="15">
        <v>15</v>
      </c>
    </row>
    <row r="331" spans="1:7" ht="75">
      <c r="A331" s="20" t="s">
        <v>371</v>
      </c>
      <c r="B331" s="14" t="s">
        <v>246</v>
      </c>
      <c r="C331" s="36"/>
      <c r="D331" s="69"/>
      <c r="E331" s="69"/>
      <c r="F331" s="15">
        <f>F338+F332</f>
        <v>190194</v>
      </c>
      <c r="G331" s="15">
        <f>G338+G332</f>
        <v>185763.6</v>
      </c>
    </row>
    <row r="332" spans="1:7" ht="75">
      <c r="A332" s="20" t="s">
        <v>375</v>
      </c>
      <c r="B332" s="1" t="s">
        <v>252</v>
      </c>
      <c r="C332" s="36"/>
      <c r="D332" s="69"/>
      <c r="E332" s="69"/>
      <c r="F332" s="15">
        <f t="shared" ref="F332:G336" si="41">F333</f>
        <v>4200</v>
      </c>
      <c r="G332" s="15">
        <f t="shared" si="41"/>
        <v>4200</v>
      </c>
    </row>
    <row r="333" spans="1:7" ht="37.5">
      <c r="A333" s="16" t="s">
        <v>303</v>
      </c>
      <c r="B333" s="1" t="s">
        <v>253</v>
      </c>
      <c r="C333" s="36"/>
      <c r="D333" s="69"/>
      <c r="E333" s="69"/>
      <c r="F333" s="15">
        <f t="shared" si="41"/>
        <v>4200</v>
      </c>
      <c r="G333" s="15">
        <f t="shared" si="41"/>
        <v>4200</v>
      </c>
    </row>
    <row r="334" spans="1:7" ht="37.5">
      <c r="A334" s="16" t="s">
        <v>86</v>
      </c>
      <c r="B334" s="1" t="s">
        <v>254</v>
      </c>
      <c r="C334" s="36"/>
      <c r="D334" s="69"/>
      <c r="E334" s="69"/>
      <c r="F334" s="15">
        <f t="shared" si="41"/>
        <v>4200</v>
      </c>
      <c r="G334" s="15">
        <f t="shared" si="41"/>
        <v>4200</v>
      </c>
    </row>
    <row r="335" spans="1:7" ht="56.25">
      <c r="A335" s="2" t="s">
        <v>24</v>
      </c>
      <c r="B335" s="1" t="s">
        <v>254</v>
      </c>
      <c r="C335" s="36">
        <v>600</v>
      </c>
      <c r="D335" s="69"/>
      <c r="E335" s="69"/>
      <c r="F335" s="15">
        <f t="shared" si="41"/>
        <v>4200</v>
      </c>
      <c r="G335" s="15">
        <f t="shared" si="41"/>
        <v>4200</v>
      </c>
    </row>
    <row r="336" spans="1:7">
      <c r="A336" s="2" t="s">
        <v>134</v>
      </c>
      <c r="B336" s="1" t="s">
        <v>254</v>
      </c>
      <c r="C336" s="36">
        <v>600</v>
      </c>
      <c r="D336" s="69" t="s">
        <v>19</v>
      </c>
      <c r="E336" s="69"/>
      <c r="F336" s="15">
        <f t="shared" si="41"/>
        <v>4200</v>
      </c>
      <c r="G336" s="15">
        <f t="shared" si="41"/>
        <v>4200</v>
      </c>
    </row>
    <row r="337" spans="1:7">
      <c r="A337" s="2" t="s">
        <v>135</v>
      </c>
      <c r="B337" s="1" t="s">
        <v>254</v>
      </c>
      <c r="C337" s="36">
        <v>600</v>
      </c>
      <c r="D337" s="69" t="s">
        <v>19</v>
      </c>
      <c r="E337" s="69" t="s">
        <v>7</v>
      </c>
      <c r="F337" s="15">
        <v>4200</v>
      </c>
      <c r="G337" s="37">
        <v>4200</v>
      </c>
    </row>
    <row r="338" spans="1:7" ht="55.5" customHeight="1">
      <c r="A338" s="20" t="s">
        <v>376</v>
      </c>
      <c r="B338" s="14" t="s">
        <v>247</v>
      </c>
      <c r="C338" s="36"/>
      <c r="D338" s="69"/>
      <c r="E338" s="69"/>
      <c r="F338" s="15">
        <f>F339</f>
        <v>185994</v>
      </c>
      <c r="G338" s="15">
        <f>G339</f>
        <v>181563.6</v>
      </c>
    </row>
    <row r="339" spans="1:7" ht="56.25">
      <c r="A339" s="16" t="s">
        <v>304</v>
      </c>
      <c r="B339" s="14" t="s">
        <v>248</v>
      </c>
      <c r="C339" s="36"/>
      <c r="D339" s="69"/>
      <c r="E339" s="69"/>
      <c r="F339" s="15">
        <f>F344+F340</f>
        <v>185994</v>
      </c>
      <c r="G339" s="15">
        <f>G344+G340</f>
        <v>181563.6</v>
      </c>
    </row>
    <row r="340" spans="1:7" ht="37.5">
      <c r="A340" s="2" t="s">
        <v>245</v>
      </c>
      <c r="B340" s="14" t="s">
        <v>249</v>
      </c>
      <c r="C340" s="36"/>
      <c r="D340" s="69"/>
      <c r="E340" s="69"/>
      <c r="F340" s="15">
        <f t="shared" ref="F340:G346" si="42">F341</f>
        <v>84613.1</v>
      </c>
      <c r="G340" s="15">
        <f t="shared" si="42"/>
        <v>79327.100000000006</v>
      </c>
    </row>
    <row r="341" spans="1:7" ht="56.25">
      <c r="A341" s="13" t="s">
        <v>24</v>
      </c>
      <c r="B341" s="14" t="s">
        <v>249</v>
      </c>
      <c r="C341" s="36">
        <v>600</v>
      </c>
      <c r="D341" s="69"/>
      <c r="E341" s="69"/>
      <c r="F341" s="15">
        <f t="shared" si="42"/>
        <v>84613.1</v>
      </c>
      <c r="G341" s="15">
        <f t="shared" si="42"/>
        <v>79327.100000000006</v>
      </c>
    </row>
    <row r="342" spans="1:7">
      <c r="A342" s="2" t="s">
        <v>134</v>
      </c>
      <c r="B342" s="14" t="s">
        <v>249</v>
      </c>
      <c r="C342" s="36">
        <v>600</v>
      </c>
      <c r="D342" s="69" t="s">
        <v>19</v>
      </c>
      <c r="E342" s="69"/>
      <c r="F342" s="15">
        <f t="shared" si="42"/>
        <v>84613.1</v>
      </c>
      <c r="G342" s="15">
        <f t="shared" si="42"/>
        <v>79327.100000000006</v>
      </c>
    </row>
    <row r="343" spans="1:7">
      <c r="A343" s="2" t="s">
        <v>135</v>
      </c>
      <c r="B343" s="14" t="s">
        <v>249</v>
      </c>
      <c r="C343" s="36">
        <v>600</v>
      </c>
      <c r="D343" s="69" t="s">
        <v>19</v>
      </c>
      <c r="E343" s="69" t="s">
        <v>5</v>
      </c>
      <c r="F343" s="15">
        <f>84613.1</f>
        <v>84613.1</v>
      </c>
      <c r="G343" s="15">
        <f>85327.1-6000</f>
        <v>79327.100000000006</v>
      </c>
    </row>
    <row r="344" spans="1:7">
      <c r="A344" s="2" t="s">
        <v>250</v>
      </c>
      <c r="B344" s="14" t="s">
        <v>251</v>
      </c>
      <c r="C344" s="36"/>
      <c r="D344" s="69"/>
      <c r="E344" s="69"/>
      <c r="F344" s="15">
        <f t="shared" si="42"/>
        <v>101380.9</v>
      </c>
      <c r="G344" s="15">
        <f t="shared" si="42"/>
        <v>102236.5</v>
      </c>
    </row>
    <row r="345" spans="1:7" ht="56.25">
      <c r="A345" s="13" t="s">
        <v>24</v>
      </c>
      <c r="B345" s="14" t="s">
        <v>251</v>
      </c>
      <c r="C345" s="36">
        <v>600</v>
      </c>
      <c r="D345" s="69"/>
      <c r="E345" s="69"/>
      <c r="F345" s="15">
        <f t="shared" si="42"/>
        <v>101380.9</v>
      </c>
      <c r="G345" s="15">
        <f t="shared" si="42"/>
        <v>102236.5</v>
      </c>
    </row>
    <row r="346" spans="1:7">
      <c r="A346" s="2" t="s">
        <v>134</v>
      </c>
      <c r="B346" s="14" t="s">
        <v>251</v>
      </c>
      <c r="C346" s="36">
        <v>600</v>
      </c>
      <c r="D346" s="69" t="s">
        <v>19</v>
      </c>
      <c r="E346" s="69"/>
      <c r="F346" s="15">
        <f t="shared" si="42"/>
        <v>101380.9</v>
      </c>
      <c r="G346" s="15">
        <f t="shared" si="42"/>
        <v>102236.5</v>
      </c>
    </row>
    <row r="347" spans="1:7">
      <c r="A347" s="2" t="s">
        <v>342</v>
      </c>
      <c r="B347" s="14" t="s">
        <v>251</v>
      </c>
      <c r="C347" s="36">
        <v>600</v>
      </c>
      <c r="D347" s="69" t="s">
        <v>19</v>
      </c>
      <c r="E347" s="69" t="s">
        <v>10</v>
      </c>
      <c r="F347" s="15">
        <v>101380.9</v>
      </c>
      <c r="G347" s="37">
        <v>102236.5</v>
      </c>
    </row>
    <row r="348" spans="1:7" ht="75">
      <c r="A348" s="20" t="s">
        <v>380</v>
      </c>
      <c r="B348" s="14" t="s">
        <v>257</v>
      </c>
      <c r="C348" s="36"/>
      <c r="D348" s="69"/>
      <c r="E348" s="69"/>
      <c r="F348" s="15">
        <f>F349+F359</f>
        <v>33174.6</v>
      </c>
      <c r="G348" s="15">
        <f>G349+G359</f>
        <v>33261.899999999994</v>
      </c>
    </row>
    <row r="349" spans="1:7" ht="56.25">
      <c r="A349" s="20" t="s">
        <v>383</v>
      </c>
      <c r="B349" s="14" t="s">
        <v>258</v>
      </c>
      <c r="C349" s="36"/>
      <c r="D349" s="69"/>
      <c r="E349" s="69"/>
      <c r="F349" s="15">
        <f>F350</f>
        <v>10373.5</v>
      </c>
      <c r="G349" s="15">
        <f>G350</f>
        <v>10373.5</v>
      </c>
    </row>
    <row r="350" spans="1:7" ht="75">
      <c r="A350" s="20" t="s">
        <v>305</v>
      </c>
      <c r="B350" s="14" t="s">
        <v>259</v>
      </c>
      <c r="C350" s="36"/>
      <c r="D350" s="69"/>
      <c r="E350" s="69"/>
      <c r="F350" s="15">
        <f>F351+F355</f>
        <v>10373.5</v>
      </c>
      <c r="G350" s="15">
        <f>G351+G355</f>
        <v>10373.5</v>
      </c>
    </row>
    <row r="351" spans="1:7" ht="75">
      <c r="A351" s="20" t="s">
        <v>255</v>
      </c>
      <c r="B351" s="14" t="s">
        <v>343</v>
      </c>
      <c r="C351" s="36"/>
      <c r="D351" s="69"/>
      <c r="E351" s="69"/>
      <c r="F351" s="15">
        <f t="shared" ref="F351:G353" si="43">F352</f>
        <v>10269.799999999999</v>
      </c>
      <c r="G351" s="15">
        <f t="shared" si="43"/>
        <v>10269.799999999999</v>
      </c>
    </row>
    <row r="352" spans="1:7" ht="37.5">
      <c r="A352" s="2" t="s">
        <v>12</v>
      </c>
      <c r="B352" s="14" t="s">
        <v>343</v>
      </c>
      <c r="C352" s="36">
        <v>200</v>
      </c>
      <c r="D352" s="69"/>
      <c r="E352" s="69"/>
      <c r="F352" s="15">
        <f t="shared" si="43"/>
        <v>10269.799999999999</v>
      </c>
      <c r="G352" s="15">
        <f t="shared" si="43"/>
        <v>10269.799999999999</v>
      </c>
    </row>
    <row r="353" spans="1:7">
      <c r="A353" s="34" t="s">
        <v>118</v>
      </c>
      <c r="B353" s="14" t="s">
        <v>343</v>
      </c>
      <c r="C353" s="36">
        <v>200</v>
      </c>
      <c r="D353" s="69" t="s">
        <v>30</v>
      </c>
      <c r="E353" s="69"/>
      <c r="F353" s="15">
        <f t="shared" si="43"/>
        <v>10269.799999999999</v>
      </c>
      <c r="G353" s="15">
        <f t="shared" si="43"/>
        <v>10269.799999999999</v>
      </c>
    </row>
    <row r="354" spans="1:7">
      <c r="A354" s="16" t="s">
        <v>120</v>
      </c>
      <c r="B354" s="14" t="s">
        <v>343</v>
      </c>
      <c r="C354" s="36">
        <v>200</v>
      </c>
      <c r="D354" s="69" t="s">
        <v>30</v>
      </c>
      <c r="E354" s="69" t="s">
        <v>29</v>
      </c>
      <c r="F354" s="15">
        <v>10269.799999999999</v>
      </c>
      <c r="G354" s="15">
        <v>10269.799999999999</v>
      </c>
    </row>
    <row r="355" spans="1:7" ht="93.75">
      <c r="A355" s="20" t="s">
        <v>256</v>
      </c>
      <c r="B355" s="14" t="s">
        <v>260</v>
      </c>
      <c r="C355" s="36"/>
      <c r="D355" s="69"/>
      <c r="E355" s="69"/>
      <c r="F355" s="15">
        <f t="shared" ref="F355:G357" si="44">F356</f>
        <v>103.7</v>
      </c>
      <c r="G355" s="15">
        <f t="shared" si="44"/>
        <v>103.7</v>
      </c>
    </row>
    <row r="356" spans="1:7" ht="56.25">
      <c r="A356" s="2" t="s">
        <v>32</v>
      </c>
      <c r="B356" s="14" t="s">
        <v>260</v>
      </c>
      <c r="C356" s="36">
        <v>600</v>
      </c>
      <c r="D356" s="69"/>
      <c r="E356" s="69"/>
      <c r="F356" s="15">
        <f t="shared" si="44"/>
        <v>103.7</v>
      </c>
      <c r="G356" s="15">
        <f t="shared" si="44"/>
        <v>103.7</v>
      </c>
    </row>
    <row r="357" spans="1:7">
      <c r="A357" s="34" t="s">
        <v>118</v>
      </c>
      <c r="B357" s="14" t="s">
        <v>260</v>
      </c>
      <c r="C357" s="36">
        <v>600</v>
      </c>
      <c r="D357" s="69" t="s">
        <v>30</v>
      </c>
      <c r="E357" s="69"/>
      <c r="F357" s="15">
        <f t="shared" si="44"/>
        <v>103.7</v>
      </c>
      <c r="G357" s="15">
        <f t="shared" si="44"/>
        <v>103.7</v>
      </c>
    </row>
    <row r="358" spans="1:7">
      <c r="A358" s="16" t="s">
        <v>120</v>
      </c>
      <c r="B358" s="14" t="s">
        <v>260</v>
      </c>
      <c r="C358" s="36">
        <v>600</v>
      </c>
      <c r="D358" s="69" t="s">
        <v>30</v>
      </c>
      <c r="E358" s="69" t="s">
        <v>29</v>
      </c>
      <c r="F358" s="15">
        <v>103.7</v>
      </c>
      <c r="G358" s="15">
        <v>103.7</v>
      </c>
    </row>
    <row r="359" spans="1:7" ht="56.25">
      <c r="A359" s="20" t="s">
        <v>381</v>
      </c>
      <c r="B359" s="14" t="s">
        <v>261</v>
      </c>
      <c r="C359" s="36"/>
      <c r="D359" s="69"/>
      <c r="E359" s="69"/>
      <c r="F359" s="15">
        <f>F360</f>
        <v>22801.1</v>
      </c>
      <c r="G359" s="15">
        <f>G360</f>
        <v>22888.399999999998</v>
      </c>
    </row>
    <row r="360" spans="1:7" ht="37.5">
      <c r="A360" s="16" t="s">
        <v>313</v>
      </c>
      <c r="B360" s="14" t="s">
        <v>262</v>
      </c>
      <c r="C360" s="36"/>
      <c r="D360" s="69"/>
      <c r="E360" s="69"/>
      <c r="F360" s="15">
        <f>F361</f>
        <v>22801.1</v>
      </c>
      <c r="G360" s="15">
        <f>G361</f>
        <v>22888.399999999998</v>
      </c>
    </row>
    <row r="361" spans="1:7" ht="37.5">
      <c r="A361" s="16" t="s">
        <v>111</v>
      </c>
      <c r="B361" s="14" t="s">
        <v>263</v>
      </c>
      <c r="C361" s="36"/>
      <c r="D361" s="69"/>
      <c r="E361" s="69"/>
      <c r="F361" s="15">
        <f t="shared" ref="F361:G362" si="45">F362</f>
        <v>22801.1</v>
      </c>
      <c r="G361" s="15">
        <f t="shared" si="45"/>
        <v>22888.399999999998</v>
      </c>
    </row>
    <row r="362" spans="1:7" ht="56.25">
      <c r="A362" s="16" t="s">
        <v>32</v>
      </c>
      <c r="B362" s="14" t="s">
        <v>263</v>
      </c>
      <c r="C362" s="36">
        <v>600</v>
      </c>
      <c r="D362" s="69"/>
      <c r="E362" s="69"/>
      <c r="F362" s="15">
        <f t="shared" si="45"/>
        <v>22801.1</v>
      </c>
      <c r="G362" s="15">
        <f t="shared" si="45"/>
        <v>22888.399999999998</v>
      </c>
    </row>
    <row r="363" spans="1:7">
      <c r="A363" s="34" t="s">
        <v>118</v>
      </c>
      <c r="B363" s="14" t="s">
        <v>263</v>
      </c>
      <c r="C363" s="36">
        <v>600</v>
      </c>
      <c r="D363" s="69" t="s">
        <v>30</v>
      </c>
      <c r="E363" s="69"/>
      <c r="F363" s="15">
        <f>F364+F365</f>
        <v>22801.1</v>
      </c>
      <c r="G363" s="15">
        <f>G364+G365</f>
        <v>22888.399999999998</v>
      </c>
    </row>
    <row r="364" spans="1:7">
      <c r="A364" s="2" t="s">
        <v>129</v>
      </c>
      <c r="B364" s="14" t="s">
        <v>263</v>
      </c>
      <c r="C364" s="36">
        <v>600</v>
      </c>
      <c r="D364" s="69" t="s">
        <v>30</v>
      </c>
      <c r="E364" s="69" t="s">
        <v>30</v>
      </c>
      <c r="F364" s="15">
        <v>22581.5</v>
      </c>
      <c r="G364" s="15">
        <v>22668.799999999999</v>
      </c>
    </row>
    <row r="365" spans="1:7">
      <c r="A365" s="16" t="s">
        <v>120</v>
      </c>
      <c r="B365" s="14" t="s">
        <v>263</v>
      </c>
      <c r="C365" s="36">
        <v>600</v>
      </c>
      <c r="D365" s="69" t="s">
        <v>30</v>
      </c>
      <c r="E365" s="69" t="s">
        <v>29</v>
      </c>
      <c r="F365" s="15">
        <v>219.6</v>
      </c>
      <c r="G365" s="36">
        <v>219.6</v>
      </c>
    </row>
    <row r="366" spans="1:7">
      <c r="A366" s="16" t="s">
        <v>279</v>
      </c>
      <c r="B366" s="36" t="s">
        <v>43</v>
      </c>
      <c r="C366" s="36"/>
      <c r="D366" s="36"/>
      <c r="E366" s="36"/>
      <c r="F366" s="15">
        <f>F367+F371+F386+F394+F398+F405+F412+F419+F423+F431+F435+F442+F446+F450+F454+F458+F468+F472+F479+F483+F487+F390+F427</f>
        <v>93783.259000000005</v>
      </c>
      <c r="G366" s="15">
        <f>G367+G371+G386+G394+G398+G405+G412+G419+G423+G431+G435+G442+G446+G450+G454+G458+G468+G472+G479+G483+G487+G390+G427</f>
        <v>94009.540000000008</v>
      </c>
    </row>
    <row r="367" spans="1:7">
      <c r="A367" s="16" t="s">
        <v>28</v>
      </c>
      <c r="B367" s="36" t="s">
        <v>44</v>
      </c>
      <c r="C367" s="36" t="s">
        <v>6</v>
      </c>
      <c r="D367" s="36"/>
      <c r="E367" s="36"/>
      <c r="F367" s="15">
        <f t="shared" ref="F367:G369" si="46">F368</f>
        <v>2181.9340000000002</v>
      </c>
      <c r="G367" s="15">
        <f t="shared" si="46"/>
        <v>2203.7530000000002</v>
      </c>
    </row>
    <row r="368" spans="1:7" ht="112.5">
      <c r="A368" s="16" t="s">
        <v>8</v>
      </c>
      <c r="B368" s="36" t="s">
        <v>44</v>
      </c>
      <c r="C368" s="36" t="s">
        <v>9</v>
      </c>
      <c r="D368" s="36"/>
      <c r="E368" s="36"/>
      <c r="F368" s="15">
        <f t="shared" si="46"/>
        <v>2181.9340000000002</v>
      </c>
      <c r="G368" s="15">
        <f t="shared" si="46"/>
        <v>2203.7530000000002</v>
      </c>
    </row>
    <row r="369" spans="1:7">
      <c r="A369" s="16" t="s">
        <v>150</v>
      </c>
      <c r="B369" s="36" t="s">
        <v>44</v>
      </c>
      <c r="C369" s="36" t="s">
        <v>9</v>
      </c>
      <c r="D369" s="36" t="s">
        <v>5</v>
      </c>
      <c r="E369" s="69"/>
      <c r="F369" s="15">
        <f t="shared" si="46"/>
        <v>2181.9340000000002</v>
      </c>
      <c r="G369" s="15">
        <f t="shared" si="46"/>
        <v>2203.7530000000002</v>
      </c>
    </row>
    <row r="370" spans="1:7" ht="56.25">
      <c r="A370" s="16" t="s">
        <v>141</v>
      </c>
      <c r="B370" s="36" t="s">
        <v>44</v>
      </c>
      <c r="C370" s="36" t="s">
        <v>9</v>
      </c>
      <c r="D370" s="36" t="s">
        <v>5</v>
      </c>
      <c r="E370" s="36" t="s">
        <v>7</v>
      </c>
      <c r="F370" s="15">
        <v>2181.9340000000002</v>
      </c>
      <c r="G370" s="15">
        <v>2203.7530000000002</v>
      </c>
    </row>
    <row r="371" spans="1:7">
      <c r="A371" s="16" t="s">
        <v>11</v>
      </c>
      <c r="B371" s="36" t="s">
        <v>45</v>
      </c>
      <c r="C371" s="36" t="s">
        <v>6</v>
      </c>
      <c r="D371" s="36"/>
      <c r="E371" s="36"/>
      <c r="F371" s="15">
        <f>F372+F377+F382</f>
        <v>27790.647000000001</v>
      </c>
      <c r="G371" s="15">
        <f>G372+G377+G382</f>
        <v>28955.733</v>
      </c>
    </row>
    <row r="372" spans="1:7" ht="112.5">
      <c r="A372" s="16" t="s">
        <v>8</v>
      </c>
      <c r="B372" s="36" t="s">
        <v>45</v>
      </c>
      <c r="C372" s="36">
        <v>100</v>
      </c>
      <c r="D372" s="36"/>
      <c r="E372" s="36"/>
      <c r="F372" s="15">
        <f>F373</f>
        <v>20822.066000000003</v>
      </c>
      <c r="G372" s="15">
        <f>G373</f>
        <v>21779.822</v>
      </c>
    </row>
    <row r="373" spans="1:7">
      <c r="A373" s="16" t="s">
        <v>150</v>
      </c>
      <c r="B373" s="36" t="s">
        <v>45</v>
      </c>
      <c r="C373" s="36">
        <v>100</v>
      </c>
      <c r="D373" s="36" t="s">
        <v>5</v>
      </c>
      <c r="E373" s="69"/>
      <c r="F373" s="15">
        <f>F374+F375+F376</f>
        <v>20822.066000000003</v>
      </c>
      <c r="G373" s="15">
        <f>G374+G375+G376</f>
        <v>21779.822</v>
      </c>
    </row>
    <row r="374" spans="1:7" ht="75">
      <c r="A374" s="16" t="s">
        <v>142</v>
      </c>
      <c r="B374" s="36" t="s">
        <v>45</v>
      </c>
      <c r="C374" s="36">
        <v>100</v>
      </c>
      <c r="D374" s="36" t="s">
        <v>5</v>
      </c>
      <c r="E374" s="69" t="s">
        <v>10</v>
      </c>
      <c r="F374" s="15">
        <v>3723.8090000000002</v>
      </c>
      <c r="G374" s="15">
        <v>3878.7710000000002</v>
      </c>
    </row>
    <row r="375" spans="1:7" ht="93.75">
      <c r="A375" s="16" t="s">
        <v>122</v>
      </c>
      <c r="B375" s="36" t="s">
        <v>45</v>
      </c>
      <c r="C375" s="36">
        <v>100</v>
      </c>
      <c r="D375" s="36" t="s">
        <v>5</v>
      </c>
      <c r="E375" s="69" t="s">
        <v>16</v>
      </c>
      <c r="F375" s="15">
        <v>16212.503000000001</v>
      </c>
      <c r="G375" s="36">
        <v>16988.724999999999</v>
      </c>
    </row>
    <row r="376" spans="1:7" ht="75">
      <c r="A376" s="16" t="s">
        <v>138</v>
      </c>
      <c r="B376" s="36" t="s">
        <v>45</v>
      </c>
      <c r="C376" s="36">
        <v>100</v>
      </c>
      <c r="D376" s="36" t="s">
        <v>5</v>
      </c>
      <c r="E376" s="69" t="s">
        <v>18</v>
      </c>
      <c r="F376" s="15">
        <v>885.75400000000002</v>
      </c>
      <c r="G376" s="15">
        <v>912.32600000000002</v>
      </c>
    </row>
    <row r="377" spans="1:7" ht="37.5">
      <c r="A377" s="16" t="s">
        <v>12</v>
      </c>
      <c r="B377" s="36" t="s">
        <v>45</v>
      </c>
      <c r="C377" s="36">
        <v>200</v>
      </c>
      <c r="D377" s="36"/>
      <c r="E377" s="36"/>
      <c r="F377" s="15">
        <f>F378</f>
        <v>6670.7809999999999</v>
      </c>
      <c r="G377" s="15">
        <f>G378</f>
        <v>6878.1109999999999</v>
      </c>
    </row>
    <row r="378" spans="1:7">
      <c r="A378" s="16" t="s">
        <v>150</v>
      </c>
      <c r="B378" s="36" t="s">
        <v>45</v>
      </c>
      <c r="C378" s="36">
        <v>200</v>
      </c>
      <c r="D378" s="36" t="s">
        <v>5</v>
      </c>
      <c r="E378" s="69"/>
      <c r="F378" s="15">
        <f>F379+F380+F381</f>
        <v>6670.7809999999999</v>
      </c>
      <c r="G378" s="15">
        <f>G379+G380+G381</f>
        <v>6878.1109999999999</v>
      </c>
    </row>
    <row r="379" spans="1:7" ht="75">
      <c r="A379" s="16" t="s">
        <v>142</v>
      </c>
      <c r="B379" s="36" t="s">
        <v>45</v>
      </c>
      <c r="C379" s="36" t="s">
        <v>13</v>
      </c>
      <c r="D379" s="36" t="s">
        <v>5</v>
      </c>
      <c r="E379" s="36" t="s">
        <v>10</v>
      </c>
      <c r="F379" s="15">
        <v>1134</v>
      </c>
      <c r="G379" s="15">
        <v>1134</v>
      </c>
    </row>
    <row r="380" spans="1:7" ht="93.75">
      <c r="A380" s="16" t="s">
        <v>122</v>
      </c>
      <c r="B380" s="36" t="s">
        <v>45</v>
      </c>
      <c r="C380" s="36" t="s">
        <v>13</v>
      </c>
      <c r="D380" s="36" t="s">
        <v>5</v>
      </c>
      <c r="E380" s="69" t="s">
        <v>16</v>
      </c>
      <c r="F380" s="15">
        <f>5509.881-15</f>
        <v>5494.8810000000003</v>
      </c>
      <c r="G380" s="36">
        <f>5716.191-15</f>
        <v>5701.1909999999998</v>
      </c>
    </row>
    <row r="381" spans="1:7" ht="75">
      <c r="A381" s="16" t="s">
        <v>138</v>
      </c>
      <c r="B381" s="36" t="s">
        <v>45</v>
      </c>
      <c r="C381" s="36" t="s">
        <v>13</v>
      </c>
      <c r="D381" s="36" t="s">
        <v>5</v>
      </c>
      <c r="E381" s="69" t="s">
        <v>18</v>
      </c>
      <c r="F381" s="15">
        <v>41.9</v>
      </c>
      <c r="G381" s="15">
        <v>42.92</v>
      </c>
    </row>
    <row r="382" spans="1:7">
      <c r="A382" s="16" t="s">
        <v>14</v>
      </c>
      <c r="B382" s="36" t="s">
        <v>45</v>
      </c>
      <c r="C382" s="36" t="s">
        <v>15</v>
      </c>
      <c r="D382" s="36"/>
      <c r="E382" s="36"/>
      <c r="F382" s="15">
        <f>F383</f>
        <v>297.8</v>
      </c>
      <c r="G382" s="15">
        <f>G383</f>
        <v>297.8</v>
      </c>
    </row>
    <row r="383" spans="1:7">
      <c r="A383" s="16" t="s">
        <v>150</v>
      </c>
      <c r="B383" s="36" t="s">
        <v>45</v>
      </c>
      <c r="C383" s="36">
        <v>800</v>
      </c>
      <c r="D383" s="36" t="s">
        <v>5</v>
      </c>
      <c r="E383" s="69"/>
      <c r="F383" s="15">
        <f>F384+F385</f>
        <v>297.8</v>
      </c>
      <c r="G383" s="15">
        <f>G384+G385</f>
        <v>297.8</v>
      </c>
    </row>
    <row r="384" spans="1:7" ht="75">
      <c r="A384" s="16" t="s">
        <v>142</v>
      </c>
      <c r="B384" s="36" t="s">
        <v>45</v>
      </c>
      <c r="C384" s="36">
        <v>800</v>
      </c>
      <c r="D384" s="36" t="s">
        <v>5</v>
      </c>
      <c r="E384" s="36" t="s">
        <v>10</v>
      </c>
      <c r="F384" s="15">
        <v>90.2</v>
      </c>
      <c r="G384" s="15">
        <v>90.2</v>
      </c>
    </row>
    <row r="385" spans="1:7" ht="93.75">
      <c r="A385" s="16" t="s">
        <v>122</v>
      </c>
      <c r="B385" s="36" t="s">
        <v>45</v>
      </c>
      <c r="C385" s="36">
        <v>800</v>
      </c>
      <c r="D385" s="36" t="s">
        <v>5</v>
      </c>
      <c r="E385" s="36" t="s">
        <v>16</v>
      </c>
      <c r="F385" s="15">
        <v>207.6</v>
      </c>
      <c r="G385" s="15">
        <v>207.6</v>
      </c>
    </row>
    <row r="386" spans="1:7" ht="37.5">
      <c r="A386" s="16" t="s">
        <v>39</v>
      </c>
      <c r="B386" s="36" t="s">
        <v>46</v>
      </c>
      <c r="C386" s="36"/>
      <c r="D386" s="36"/>
      <c r="E386" s="36"/>
      <c r="F386" s="15">
        <f t="shared" ref="F386:G388" si="47">F387</f>
        <v>82.269000000000005</v>
      </c>
      <c r="G386" s="15">
        <f t="shared" si="47"/>
        <v>82.269000000000005</v>
      </c>
    </row>
    <row r="387" spans="1:7">
      <c r="A387" s="16" t="s">
        <v>14</v>
      </c>
      <c r="B387" s="36" t="s">
        <v>46</v>
      </c>
      <c r="C387" s="36" t="s">
        <v>15</v>
      </c>
      <c r="D387" s="36"/>
      <c r="E387" s="36"/>
      <c r="F387" s="15">
        <f t="shared" si="47"/>
        <v>82.269000000000005</v>
      </c>
      <c r="G387" s="15">
        <f t="shared" si="47"/>
        <v>82.269000000000005</v>
      </c>
    </row>
    <row r="388" spans="1:7">
      <c r="A388" s="16" t="s">
        <v>150</v>
      </c>
      <c r="B388" s="36" t="s">
        <v>46</v>
      </c>
      <c r="C388" s="36" t="s">
        <v>15</v>
      </c>
      <c r="D388" s="36" t="s">
        <v>5</v>
      </c>
      <c r="E388" s="69"/>
      <c r="F388" s="15">
        <f t="shared" si="47"/>
        <v>82.269000000000005</v>
      </c>
      <c r="G388" s="15">
        <f t="shared" si="47"/>
        <v>82.269000000000005</v>
      </c>
    </row>
    <row r="389" spans="1:7">
      <c r="A389" s="16" t="s">
        <v>126</v>
      </c>
      <c r="B389" s="36" t="s">
        <v>46</v>
      </c>
      <c r="C389" s="36" t="s">
        <v>15</v>
      </c>
      <c r="D389" s="36" t="s">
        <v>5</v>
      </c>
      <c r="E389" s="36">
        <v>13</v>
      </c>
      <c r="F389" s="15">
        <v>82.269000000000005</v>
      </c>
      <c r="G389" s="15">
        <v>82.269000000000005</v>
      </c>
    </row>
    <row r="390" spans="1:7" ht="56.25" hidden="1">
      <c r="A390" s="68" t="s">
        <v>325</v>
      </c>
      <c r="B390" s="1" t="s">
        <v>326</v>
      </c>
      <c r="C390" s="36"/>
      <c r="D390" s="36"/>
      <c r="E390" s="36"/>
      <c r="F390" s="15">
        <f t="shared" ref="F390:G392" si="48">F391</f>
        <v>0</v>
      </c>
      <c r="G390" s="15">
        <f t="shared" si="48"/>
        <v>0</v>
      </c>
    </row>
    <row r="391" spans="1:7" hidden="1">
      <c r="A391" s="16" t="s">
        <v>14</v>
      </c>
      <c r="B391" s="1" t="s">
        <v>326</v>
      </c>
      <c r="C391" s="36" t="s">
        <v>15</v>
      </c>
      <c r="D391" s="36"/>
      <c r="E391" s="36"/>
      <c r="F391" s="15">
        <f t="shared" si="48"/>
        <v>0</v>
      </c>
      <c r="G391" s="15">
        <f t="shared" si="48"/>
        <v>0</v>
      </c>
    </row>
    <row r="392" spans="1:7" hidden="1">
      <c r="A392" s="16" t="s">
        <v>136</v>
      </c>
      <c r="B392" s="1" t="s">
        <v>326</v>
      </c>
      <c r="C392" s="36" t="s">
        <v>15</v>
      </c>
      <c r="D392" s="69" t="s">
        <v>16</v>
      </c>
      <c r="E392" s="69"/>
      <c r="F392" s="15">
        <f t="shared" si="48"/>
        <v>0</v>
      </c>
      <c r="G392" s="15">
        <f t="shared" si="48"/>
        <v>0</v>
      </c>
    </row>
    <row r="393" spans="1:7" hidden="1">
      <c r="A393" s="16" t="s">
        <v>321</v>
      </c>
      <c r="B393" s="1" t="s">
        <v>326</v>
      </c>
      <c r="C393" s="36" t="s">
        <v>15</v>
      </c>
      <c r="D393" s="69" t="s">
        <v>16</v>
      </c>
      <c r="E393" s="69" t="s">
        <v>34</v>
      </c>
      <c r="F393" s="15"/>
      <c r="G393" s="15"/>
    </row>
    <row r="394" spans="1:7" ht="37.5">
      <c r="A394" s="16" t="s">
        <v>40</v>
      </c>
      <c r="B394" s="36" t="s">
        <v>155</v>
      </c>
      <c r="C394" s="36" t="s">
        <v>6</v>
      </c>
      <c r="D394" s="36"/>
      <c r="E394" s="36"/>
      <c r="F394" s="15">
        <f t="shared" ref="F394:G396" si="49">F395</f>
        <v>5732.9</v>
      </c>
      <c r="G394" s="15">
        <f t="shared" si="49"/>
        <v>5732.9</v>
      </c>
    </row>
    <row r="395" spans="1:7">
      <c r="A395" s="16" t="s">
        <v>14</v>
      </c>
      <c r="B395" s="36" t="s">
        <v>155</v>
      </c>
      <c r="C395" s="36" t="s">
        <v>15</v>
      </c>
      <c r="D395" s="36"/>
      <c r="E395" s="36"/>
      <c r="F395" s="15">
        <f t="shared" si="49"/>
        <v>5732.9</v>
      </c>
      <c r="G395" s="15">
        <f t="shared" si="49"/>
        <v>5732.9</v>
      </c>
    </row>
    <row r="396" spans="1:7">
      <c r="A396" s="16" t="s">
        <v>150</v>
      </c>
      <c r="B396" s="36" t="s">
        <v>155</v>
      </c>
      <c r="C396" s="36" t="s">
        <v>15</v>
      </c>
      <c r="D396" s="36" t="s">
        <v>5</v>
      </c>
      <c r="E396" s="69"/>
      <c r="F396" s="15">
        <f t="shared" si="49"/>
        <v>5732.9</v>
      </c>
      <c r="G396" s="15">
        <f t="shared" si="49"/>
        <v>5732.9</v>
      </c>
    </row>
    <row r="397" spans="1:7">
      <c r="A397" s="16" t="s">
        <v>145</v>
      </c>
      <c r="B397" s="36" t="s">
        <v>155</v>
      </c>
      <c r="C397" s="36" t="s">
        <v>15</v>
      </c>
      <c r="D397" s="36" t="s">
        <v>5</v>
      </c>
      <c r="E397" s="36" t="s">
        <v>19</v>
      </c>
      <c r="F397" s="15">
        <v>5732.9</v>
      </c>
      <c r="G397" s="15">
        <v>5732.9</v>
      </c>
    </row>
    <row r="398" spans="1:7" ht="56.25">
      <c r="A398" s="2" t="s">
        <v>237</v>
      </c>
      <c r="B398" s="36" t="s">
        <v>415</v>
      </c>
      <c r="C398" s="36"/>
      <c r="D398" s="36"/>
      <c r="E398" s="36"/>
      <c r="F398" s="15">
        <f>F399+F402</f>
        <v>462.59999999999997</v>
      </c>
      <c r="G398" s="15">
        <f>G399+G402</f>
        <v>480.59999999999997</v>
      </c>
    </row>
    <row r="399" spans="1:7" ht="112.5">
      <c r="A399" s="16" t="s">
        <v>8</v>
      </c>
      <c r="B399" s="36" t="s">
        <v>415</v>
      </c>
      <c r="C399" s="36" t="s">
        <v>9</v>
      </c>
      <c r="D399" s="36"/>
      <c r="E399" s="36"/>
      <c r="F399" s="15">
        <f>F400</f>
        <v>452.7</v>
      </c>
      <c r="G399" s="15">
        <f>G400</f>
        <v>470.7</v>
      </c>
    </row>
    <row r="400" spans="1:7">
      <c r="A400" s="16" t="s">
        <v>150</v>
      </c>
      <c r="B400" s="36" t="s">
        <v>415</v>
      </c>
      <c r="C400" s="36">
        <v>100</v>
      </c>
      <c r="D400" s="69" t="s">
        <v>5</v>
      </c>
      <c r="E400" s="69"/>
      <c r="F400" s="15">
        <f>F401</f>
        <v>452.7</v>
      </c>
      <c r="G400" s="15">
        <f>G401</f>
        <v>470.7</v>
      </c>
    </row>
    <row r="401" spans="1:7" ht="93.75">
      <c r="A401" s="16" t="s">
        <v>122</v>
      </c>
      <c r="B401" s="36" t="s">
        <v>415</v>
      </c>
      <c r="C401" s="36">
        <v>100</v>
      </c>
      <c r="D401" s="36" t="s">
        <v>5</v>
      </c>
      <c r="E401" s="36" t="s">
        <v>16</v>
      </c>
      <c r="F401" s="15">
        <v>452.7</v>
      </c>
      <c r="G401" s="15">
        <v>470.7</v>
      </c>
    </row>
    <row r="402" spans="1:7" ht="37.5">
      <c r="A402" s="16" t="s">
        <v>12</v>
      </c>
      <c r="B402" s="36" t="s">
        <v>415</v>
      </c>
      <c r="C402" s="36" t="s">
        <v>13</v>
      </c>
      <c r="D402" s="36"/>
      <c r="E402" s="36"/>
      <c r="F402" s="15">
        <f>F403</f>
        <v>9.9</v>
      </c>
      <c r="G402" s="15">
        <f>G403</f>
        <v>9.9</v>
      </c>
    </row>
    <row r="403" spans="1:7">
      <c r="A403" s="16" t="s">
        <v>150</v>
      </c>
      <c r="B403" s="36" t="s">
        <v>415</v>
      </c>
      <c r="C403" s="36" t="s">
        <v>13</v>
      </c>
      <c r="D403" s="36" t="s">
        <v>5</v>
      </c>
      <c r="E403" s="69"/>
      <c r="F403" s="15">
        <f>F404</f>
        <v>9.9</v>
      </c>
      <c r="G403" s="15">
        <f>G404</f>
        <v>9.9</v>
      </c>
    </row>
    <row r="404" spans="1:7" ht="93.75">
      <c r="A404" s="16" t="s">
        <v>122</v>
      </c>
      <c r="B404" s="36" t="s">
        <v>415</v>
      </c>
      <c r="C404" s="36" t="s">
        <v>13</v>
      </c>
      <c r="D404" s="36" t="s">
        <v>5</v>
      </c>
      <c r="E404" s="36" t="s">
        <v>16</v>
      </c>
      <c r="F404" s="15">
        <v>9.9</v>
      </c>
      <c r="G404" s="15">
        <v>9.9</v>
      </c>
    </row>
    <row r="405" spans="1:7" ht="75">
      <c r="A405" s="20" t="s">
        <v>238</v>
      </c>
      <c r="B405" s="36" t="s">
        <v>416</v>
      </c>
      <c r="C405" s="36" t="s">
        <v>6</v>
      </c>
      <c r="D405" s="36"/>
      <c r="E405" s="36"/>
      <c r="F405" s="15">
        <f>F406+F409</f>
        <v>948.4</v>
      </c>
      <c r="G405" s="15">
        <f>G406+G409</f>
        <v>985.9</v>
      </c>
    </row>
    <row r="406" spans="1:7" ht="112.5">
      <c r="A406" s="16" t="s">
        <v>8</v>
      </c>
      <c r="B406" s="36" t="s">
        <v>416</v>
      </c>
      <c r="C406" s="36" t="s">
        <v>9</v>
      </c>
      <c r="D406" s="36"/>
      <c r="E406" s="36"/>
      <c r="F406" s="15">
        <f>F407</f>
        <v>888.4</v>
      </c>
      <c r="G406" s="15">
        <f>G407</f>
        <v>925.9</v>
      </c>
    </row>
    <row r="407" spans="1:7">
      <c r="A407" s="16" t="s">
        <v>150</v>
      </c>
      <c r="B407" s="36" t="s">
        <v>416</v>
      </c>
      <c r="C407" s="36">
        <v>100</v>
      </c>
      <c r="D407" s="69" t="s">
        <v>5</v>
      </c>
      <c r="E407" s="69"/>
      <c r="F407" s="15">
        <f>F408</f>
        <v>888.4</v>
      </c>
      <c r="G407" s="15">
        <f>G408</f>
        <v>925.9</v>
      </c>
    </row>
    <row r="408" spans="1:7">
      <c r="A408" s="16" t="s">
        <v>126</v>
      </c>
      <c r="B408" s="36" t="s">
        <v>416</v>
      </c>
      <c r="C408" s="36">
        <v>100</v>
      </c>
      <c r="D408" s="36" t="s">
        <v>5</v>
      </c>
      <c r="E408" s="36" t="s">
        <v>20</v>
      </c>
      <c r="F408" s="15">
        <v>888.4</v>
      </c>
      <c r="G408" s="15">
        <v>925.9</v>
      </c>
    </row>
    <row r="409" spans="1:7" ht="37.5">
      <c r="A409" s="16" t="s">
        <v>12</v>
      </c>
      <c r="B409" s="36" t="s">
        <v>416</v>
      </c>
      <c r="C409" s="36" t="s">
        <v>13</v>
      </c>
      <c r="D409" s="36"/>
      <c r="E409" s="36"/>
      <c r="F409" s="15">
        <f>F410</f>
        <v>60</v>
      </c>
      <c r="G409" s="15">
        <f>G410</f>
        <v>60</v>
      </c>
    </row>
    <row r="410" spans="1:7">
      <c r="A410" s="16" t="s">
        <v>150</v>
      </c>
      <c r="B410" s="36" t="s">
        <v>416</v>
      </c>
      <c r="C410" s="36" t="s">
        <v>13</v>
      </c>
      <c r="D410" s="36" t="s">
        <v>5</v>
      </c>
      <c r="E410" s="69"/>
      <c r="F410" s="15">
        <f>F411</f>
        <v>60</v>
      </c>
      <c r="G410" s="15">
        <f>G411</f>
        <v>60</v>
      </c>
    </row>
    <row r="411" spans="1:7">
      <c r="A411" s="16" t="s">
        <v>126</v>
      </c>
      <c r="B411" s="36" t="s">
        <v>416</v>
      </c>
      <c r="C411" s="36" t="s">
        <v>13</v>
      </c>
      <c r="D411" s="36" t="s">
        <v>5</v>
      </c>
      <c r="E411" s="36" t="s">
        <v>20</v>
      </c>
      <c r="F411" s="15">
        <v>60</v>
      </c>
      <c r="G411" s="15">
        <v>60</v>
      </c>
    </row>
    <row r="412" spans="1:7" ht="56.25">
      <c r="A412" s="2" t="s">
        <v>239</v>
      </c>
      <c r="B412" s="36" t="s">
        <v>417</v>
      </c>
      <c r="C412" s="36" t="s">
        <v>6</v>
      </c>
      <c r="D412" s="36"/>
      <c r="E412" s="36"/>
      <c r="F412" s="15">
        <f>F413+F416</f>
        <v>479</v>
      </c>
      <c r="G412" s="15">
        <f>G413+G416</f>
        <v>497.1</v>
      </c>
    </row>
    <row r="413" spans="1:7" ht="112.5">
      <c r="A413" s="16" t="s">
        <v>8</v>
      </c>
      <c r="B413" s="36" t="s">
        <v>417</v>
      </c>
      <c r="C413" s="36" t="s">
        <v>9</v>
      </c>
      <c r="D413" s="36"/>
      <c r="E413" s="36"/>
      <c r="F413" s="15">
        <f>F414</f>
        <v>464</v>
      </c>
      <c r="G413" s="15">
        <f>G414</f>
        <v>482.1</v>
      </c>
    </row>
    <row r="414" spans="1:7">
      <c r="A414" s="16" t="s">
        <v>150</v>
      </c>
      <c r="B414" s="36" t="s">
        <v>417</v>
      </c>
      <c r="C414" s="36">
        <v>100</v>
      </c>
      <c r="D414" s="69" t="s">
        <v>5</v>
      </c>
      <c r="E414" s="69"/>
      <c r="F414" s="15">
        <f>F415</f>
        <v>464</v>
      </c>
      <c r="G414" s="15">
        <f>G415</f>
        <v>482.1</v>
      </c>
    </row>
    <row r="415" spans="1:7">
      <c r="A415" s="16" t="s">
        <v>126</v>
      </c>
      <c r="B415" s="36" t="s">
        <v>417</v>
      </c>
      <c r="C415" s="36">
        <v>100</v>
      </c>
      <c r="D415" s="36" t="s">
        <v>5</v>
      </c>
      <c r="E415" s="36" t="s">
        <v>20</v>
      </c>
      <c r="F415" s="15">
        <v>464</v>
      </c>
      <c r="G415" s="15">
        <v>482.1</v>
      </c>
    </row>
    <row r="416" spans="1:7" ht="37.5">
      <c r="A416" s="16" t="s">
        <v>12</v>
      </c>
      <c r="B416" s="36" t="s">
        <v>417</v>
      </c>
      <c r="C416" s="36" t="s">
        <v>13</v>
      </c>
      <c r="D416" s="36"/>
      <c r="E416" s="36"/>
      <c r="F416" s="15">
        <f>F417</f>
        <v>15</v>
      </c>
      <c r="G416" s="15">
        <f>G417</f>
        <v>15</v>
      </c>
    </row>
    <row r="417" spans="1:7">
      <c r="A417" s="16" t="s">
        <v>150</v>
      </c>
      <c r="B417" s="36" t="s">
        <v>417</v>
      </c>
      <c r="C417" s="36" t="s">
        <v>13</v>
      </c>
      <c r="D417" s="36" t="s">
        <v>5</v>
      </c>
      <c r="E417" s="69"/>
      <c r="F417" s="15">
        <f>F418</f>
        <v>15</v>
      </c>
      <c r="G417" s="15">
        <f>G418</f>
        <v>15</v>
      </c>
    </row>
    <row r="418" spans="1:7">
      <c r="A418" s="16" t="s">
        <v>126</v>
      </c>
      <c r="B418" s="36" t="s">
        <v>417</v>
      </c>
      <c r="C418" s="36" t="s">
        <v>13</v>
      </c>
      <c r="D418" s="36" t="s">
        <v>5</v>
      </c>
      <c r="E418" s="36" t="s">
        <v>20</v>
      </c>
      <c r="F418" s="15">
        <v>15</v>
      </c>
      <c r="G418" s="15">
        <v>15</v>
      </c>
    </row>
    <row r="419" spans="1:7" ht="37.5">
      <c r="A419" s="2" t="s">
        <v>240</v>
      </c>
      <c r="B419" s="36" t="s">
        <v>418</v>
      </c>
      <c r="C419" s="36" t="s">
        <v>6</v>
      </c>
      <c r="D419" s="36"/>
      <c r="E419" s="36"/>
      <c r="F419" s="15">
        <f t="shared" ref="F419:G421" si="50">F420</f>
        <v>59.1</v>
      </c>
      <c r="G419" s="15">
        <f t="shared" si="50"/>
        <v>59.1</v>
      </c>
    </row>
    <row r="420" spans="1:7" ht="37.5">
      <c r="A420" s="16" t="s">
        <v>12</v>
      </c>
      <c r="B420" s="36" t="s">
        <v>418</v>
      </c>
      <c r="C420" s="36" t="s">
        <v>13</v>
      </c>
      <c r="D420" s="36"/>
      <c r="E420" s="36"/>
      <c r="F420" s="15">
        <f t="shared" si="50"/>
        <v>59.1</v>
      </c>
      <c r="G420" s="15">
        <f t="shared" si="50"/>
        <v>59.1</v>
      </c>
    </row>
    <row r="421" spans="1:7">
      <c r="A421" s="16" t="s">
        <v>150</v>
      </c>
      <c r="B421" s="36" t="s">
        <v>418</v>
      </c>
      <c r="C421" s="36" t="s">
        <v>13</v>
      </c>
      <c r="D421" s="36" t="s">
        <v>5</v>
      </c>
      <c r="E421" s="69"/>
      <c r="F421" s="15">
        <f t="shared" si="50"/>
        <v>59.1</v>
      </c>
      <c r="G421" s="15">
        <f t="shared" si="50"/>
        <v>59.1</v>
      </c>
    </row>
    <row r="422" spans="1:7">
      <c r="A422" s="16" t="s">
        <v>126</v>
      </c>
      <c r="B422" s="36" t="s">
        <v>418</v>
      </c>
      <c r="C422" s="36" t="s">
        <v>13</v>
      </c>
      <c r="D422" s="36" t="s">
        <v>5</v>
      </c>
      <c r="E422" s="36" t="s">
        <v>20</v>
      </c>
      <c r="F422" s="15">
        <v>59.1</v>
      </c>
      <c r="G422" s="15">
        <v>59.1</v>
      </c>
    </row>
    <row r="423" spans="1:7" ht="75">
      <c r="A423" s="2" t="s">
        <v>241</v>
      </c>
      <c r="B423" s="36" t="s">
        <v>419</v>
      </c>
      <c r="C423" s="36" t="s">
        <v>6</v>
      </c>
      <c r="D423" s="36"/>
      <c r="E423" s="36"/>
      <c r="F423" s="15">
        <f t="shared" ref="F423:G425" si="51">F424</f>
        <v>0.67</v>
      </c>
      <c r="G423" s="15">
        <f t="shared" si="51"/>
        <v>0.69</v>
      </c>
    </row>
    <row r="424" spans="1:7" ht="112.5">
      <c r="A424" s="2" t="s">
        <v>8</v>
      </c>
      <c r="B424" s="36" t="s">
        <v>419</v>
      </c>
      <c r="C424" s="36">
        <v>100</v>
      </c>
      <c r="D424" s="36"/>
      <c r="E424" s="36"/>
      <c r="F424" s="15">
        <f t="shared" si="51"/>
        <v>0.67</v>
      </c>
      <c r="G424" s="15">
        <f t="shared" si="51"/>
        <v>0.69</v>
      </c>
    </row>
    <row r="425" spans="1:7">
      <c r="A425" s="16" t="s">
        <v>150</v>
      </c>
      <c r="B425" s="36" t="s">
        <v>419</v>
      </c>
      <c r="C425" s="36">
        <v>100</v>
      </c>
      <c r="D425" s="36" t="s">
        <v>5</v>
      </c>
      <c r="E425" s="69"/>
      <c r="F425" s="15">
        <f t="shared" si="51"/>
        <v>0.67</v>
      </c>
      <c r="G425" s="15">
        <f t="shared" si="51"/>
        <v>0.69</v>
      </c>
    </row>
    <row r="426" spans="1:7">
      <c r="A426" s="16" t="s">
        <v>126</v>
      </c>
      <c r="B426" s="36" t="s">
        <v>419</v>
      </c>
      <c r="C426" s="36">
        <v>100</v>
      </c>
      <c r="D426" s="36" t="s">
        <v>5</v>
      </c>
      <c r="E426" s="36" t="s">
        <v>20</v>
      </c>
      <c r="F426" s="15">
        <v>0.67</v>
      </c>
      <c r="G426" s="15">
        <v>0.69</v>
      </c>
    </row>
    <row r="427" spans="1:7" ht="112.5">
      <c r="A427" s="32" t="s">
        <v>236</v>
      </c>
      <c r="B427" s="1" t="s">
        <v>422</v>
      </c>
      <c r="C427" s="36"/>
      <c r="D427" s="36"/>
      <c r="E427" s="36"/>
      <c r="F427" s="15">
        <f t="shared" ref="F427:G429" si="52">F428</f>
        <v>3.8</v>
      </c>
      <c r="G427" s="15">
        <f t="shared" si="52"/>
        <v>4</v>
      </c>
    </row>
    <row r="428" spans="1:7" ht="112.5">
      <c r="A428" s="2" t="s">
        <v>8</v>
      </c>
      <c r="B428" s="1" t="s">
        <v>422</v>
      </c>
      <c r="C428" s="36">
        <v>100</v>
      </c>
      <c r="D428" s="36"/>
      <c r="E428" s="36"/>
      <c r="F428" s="15">
        <f t="shared" si="52"/>
        <v>3.8</v>
      </c>
      <c r="G428" s="15">
        <f t="shared" si="52"/>
        <v>4</v>
      </c>
    </row>
    <row r="429" spans="1:7">
      <c r="A429" s="16" t="s">
        <v>150</v>
      </c>
      <c r="B429" s="1" t="s">
        <v>422</v>
      </c>
      <c r="C429" s="36">
        <v>100</v>
      </c>
      <c r="D429" s="69" t="s">
        <v>5</v>
      </c>
      <c r="E429" s="69"/>
      <c r="F429" s="15">
        <f t="shared" si="52"/>
        <v>3.8</v>
      </c>
      <c r="G429" s="15">
        <f t="shared" si="52"/>
        <v>4</v>
      </c>
    </row>
    <row r="430" spans="1:7" ht="75">
      <c r="A430" s="68" t="s">
        <v>142</v>
      </c>
      <c r="B430" s="1" t="s">
        <v>422</v>
      </c>
      <c r="C430" s="36">
        <v>100</v>
      </c>
      <c r="D430" s="69" t="s">
        <v>5</v>
      </c>
      <c r="E430" s="69" t="s">
        <v>10</v>
      </c>
      <c r="F430" s="15">
        <v>3.8</v>
      </c>
      <c r="G430" s="15">
        <v>4</v>
      </c>
    </row>
    <row r="431" spans="1:7" ht="75">
      <c r="A431" s="16" t="s">
        <v>173</v>
      </c>
      <c r="B431" s="36" t="s">
        <v>420</v>
      </c>
      <c r="C431" s="36" t="s">
        <v>6</v>
      </c>
      <c r="D431" s="36"/>
      <c r="E431" s="36"/>
      <c r="F431" s="15">
        <f t="shared" ref="F431:G433" si="53">F432</f>
        <v>45.8</v>
      </c>
      <c r="G431" s="15">
        <f t="shared" si="53"/>
        <v>0</v>
      </c>
    </row>
    <row r="432" spans="1:7" ht="112.5">
      <c r="A432" s="2" t="s">
        <v>8</v>
      </c>
      <c r="B432" s="36" t="s">
        <v>420</v>
      </c>
      <c r="C432" s="36">
        <v>100</v>
      </c>
      <c r="D432" s="36"/>
      <c r="E432" s="36"/>
      <c r="F432" s="15">
        <f t="shared" si="53"/>
        <v>45.8</v>
      </c>
      <c r="G432" s="15">
        <f t="shared" si="53"/>
        <v>0</v>
      </c>
    </row>
    <row r="433" spans="1:7">
      <c r="A433" s="16" t="s">
        <v>150</v>
      </c>
      <c r="B433" s="36" t="s">
        <v>420</v>
      </c>
      <c r="C433" s="36">
        <v>100</v>
      </c>
      <c r="D433" s="36" t="s">
        <v>5</v>
      </c>
      <c r="E433" s="69"/>
      <c r="F433" s="15">
        <f t="shared" si="53"/>
        <v>45.8</v>
      </c>
      <c r="G433" s="15">
        <f t="shared" si="53"/>
        <v>0</v>
      </c>
    </row>
    <row r="434" spans="1:7">
      <c r="A434" s="16" t="s">
        <v>126</v>
      </c>
      <c r="B434" s="36" t="s">
        <v>420</v>
      </c>
      <c r="C434" s="36">
        <v>100</v>
      </c>
      <c r="D434" s="36" t="s">
        <v>5</v>
      </c>
      <c r="E434" s="36" t="s">
        <v>20</v>
      </c>
      <c r="F434" s="15">
        <v>45.8</v>
      </c>
      <c r="G434" s="15">
        <v>0</v>
      </c>
    </row>
    <row r="435" spans="1:7" ht="37.5">
      <c r="A435" s="16" t="s">
        <v>88</v>
      </c>
      <c r="B435" s="1" t="s">
        <v>157</v>
      </c>
      <c r="C435" s="36" t="s">
        <v>6</v>
      </c>
      <c r="D435" s="36"/>
      <c r="E435" s="36"/>
      <c r="F435" s="15">
        <f>F436+F439</f>
        <v>12555.6</v>
      </c>
      <c r="G435" s="15">
        <f>G436+G439</f>
        <v>13069.4</v>
      </c>
    </row>
    <row r="436" spans="1:7" ht="112.5">
      <c r="A436" s="16" t="s">
        <v>8</v>
      </c>
      <c r="B436" s="1" t="s">
        <v>157</v>
      </c>
      <c r="C436" s="36" t="s">
        <v>9</v>
      </c>
      <c r="D436" s="36"/>
      <c r="E436" s="36"/>
      <c r="F436" s="15">
        <f>F437</f>
        <v>11906.964</v>
      </c>
      <c r="G436" s="15">
        <f>G437</f>
        <v>12404.364</v>
      </c>
    </row>
    <row r="437" spans="1:7">
      <c r="A437" s="16" t="s">
        <v>150</v>
      </c>
      <c r="B437" s="1" t="s">
        <v>157</v>
      </c>
      <c r="C437" s="36">
        <v>100</v>
      </c>
      <c r="D437" s="69" t="s">
        <v>5</v>
      </c>
      <c r="E437" s="69"/>
      <c r="F437" s="15">
        <f>F438</f>
        <v>11906.964</v>
      </c>
      <c r="G437" s="15">
        <f>G438</f>
        <v>12404.364</v>
      </c>
    </row>
    <row r="438" spans="1:7">
      <c r="A438" s="16" t="s">
        <v>126</v>
      </c>
      <c r="B438" s="1" t="s">
        <v>157</v>
      </c>
      <c r="C438" s="36">
        <v>100</v>
      </c>
      <c r="D438" s="69" t="s">
        <v>5</v>
      </c>
      <c r="E438" s="69" t="s">
        <v>20</v>
      </c>
      <c r="F438" s="15">
        <v>11906.964</v>
      </c>
      <c r="G438" s="15">
        <v>12404.364</v>
      </c>
    </row>
    <row r="439" spans="1:7" ht="37.5">
      <c r="A439" s="16" t="s">
        <v>12</v>
      </c>
      <c r="B439" s="1" t="s">
        <v>157</v>
      </c>
      <c r="C439" s="36" t="s">
        <v>13</v>
      </c>
      <c r="D439" s="36"/>
      <c r="E439" s="36"/>
      <c r="F439" s="15">
        <f>F440</f>
        <v>648.63599999999997</v>
      </c>
      <c r="G439" s="15">
        <f>G440</f>
        <v>665.03599999999994</v>
      </c>
    </row>
    <row r="440" spans="1:7">
      <c r="A440" s="16" t="s">
        <v>150</v>
      </c>
      <c r="B440" s="1" t="s">
        <v>157</v>
      </c>
      <c r="C440" s="36" t="s">
        <v>13</v>
      </c>
      <c r="D440" s="36" t="s">
        <v>5</v>
      </c>
      <c r="E440" s="69"/>
      <c r="F440" s="15">
        <f>F441</f>
        <v>648.63599999999997</v>
      </c>
      <c r="G440" s="15">
        <f>G441</f>
        <v>665.03599999999994</v>
      </c>
    </row>
    <row r="441" spans="1:7">
      <c r="A441" s="16" t="s">
        <v>126</v>
      </c>
      <c r="B441" s="1" t="s">
        <v>157</v>
      </c>
      <c r="C441" s="36" t="s">
        <v>13</v>
      </c>
      <c r="D441" s="36" t="s">
        <v>5</v>
      </c>
      <c r="E441" s="36" t="s">
        <v>20</v>
      </c>
      <c r="F441" s="15">
        <v>648.63599999999997</v>
      </c>
      <c r="G441" s="15">
        <v>665.03599999999994</v>
      </c>
    </row>
    <row r="442" spans="1:7" ht="93.75">
      <c r="A442" s="54" t="s">
        <v>185</v>
      </c>
      <c r="B442" s="36" t="s">
        <v>107</v>
      </c>
      <c r="C442" s="36"/>
      <c r="D442" s="36"/>
      <c r="E442" s="36"/>
      <c r="F442" s="15">
        <f t="shared" ref="F442:G444" si="54">F443</f>
        <v>2021.212</v>
      </c>
      <c r="G442" s="15">
        <f t="shared" si="54"/>
        <v>2021.212</v>
      </c>
    </row>
    <row r="443" spans="1:7" ht="56.25">
      <c r="A443" s="16" t="s">
        <v>32</v>
      </c>
      <c r="B443" s="36" t="s">
        <v>107</v>
      </c>
      <c r="C443" s="36" t="s">
        <v>25</v>
      </c>
      <c r="D443" s="36"/>
      <c r="E443" s="36"/>
      <c r="F443" s="15">
        <f t="shared" si="54"/>
        <v>2021.212</v>
      </c>
      <c r="G443" s="15">
        <f t="shared" si="54"/>
        <v>2021.212</v>
      </c>
    </row>
    <row r="444" spans="1:7">
      <c r="A444" s="16" t="s">
        <v>118</v>
      </c>
      <c r="B444" s="36" t="s">
        <v>107</v>
      </c>
      <c r="C444" s="36" t="s">
        <v>25</v>
      </c>
      <c r="D444" s="36" t="s">
        <v>30</v>
      </c>
      <c r="E444" s="69"/>
      <c r="F444" s="15">
        <f t="shared" si="54"/>
        <v>2021.212</v>
      </c>
      <c r="G444" s="15">
        <f t="shared" si="54"/>
        <v>2021.212</v>
      </c>
    </row>
    <row r="445" spans="1:7">
      <c r="A445" s="16" t="s">
        <v>120</v>
      </c>
      <c r="B445" s="36" t="s">
        <v>107</v>
      </c>
      <c r="C445" s="36" t="s">
        <v>25</v>
      </c>
      <c r="D445" s="36" t="s">
        <v>30</v>
      </c>
      <c r="E445" s="36" t="s">
        <v>29</v>
      </c>
      <c r="F445" s="15">
        <v>2021.212</v>
      </c>
      <c r="G445" s="15">
        <v>2021.212</v>
      </c>
    </row>
    <row r="446" spans="1:7" ht="37.5">
      <c r="A446" s="16" t="s">
        <v>37</v>
      </c>
      <c r="B446" s="36" t="s">
        <v>70</v>
      </c>
      <c r="C446" s="36"/>
      <c r="D446" s="36"/>
      <c r="E446" s="36"/>
      <c r="F446" s="15">
        <f t="shared" ref="F446:G448" si="55">F447</f>
        <v>1847.2</v>
      </c>
      <c r="G446" s="15">
        <f t="shared" si="55"/>
        <v>1847.2</v>
      </c>
    </row>
    <row r="447" spans="1:7" ht="37.5">
      <c r="A447" s="16" t="s">
        <v>38</v>
      </c>
      <c r="B447" s="36" t="s">
        <v>70</v>
      </c>
      <c r="C447" s="36" t="s">
        <v>71</v>
      </c>
      <c r="D447" s="36"/>
      <c r="E447" s="36"/>
      <c r="F447" s="15">
        <f t="shared" si="55"/>
        <v>1847.2</v>
      </c>
      <c r="G447" s="15">
        <f t="shared" si="55"/>
        <v>1847.2</v>
      </c>
    </row>
    <row r="448" spans="1:7">
      <c r="A448" s="16" t="s">
        <v>123</v>
      </c>
      <c r="B448" s="36" t="s">
        <v>70</v>
      </c>
      <c r="C448" s="36" t="s">
        <v>71</v>
      </c>
      <c r="D448" s="36" t="s">
        <v>35</v>
      </c>
      <c r="E448" s="69"/>
      <c r="F448" s="15">
        <f t="shared" si="55"/>
        <v>1847.2</v>
      </c>
      <c r="G448" s="15">
        <f t="shared" si="55"/>
        <v>1847.2</v>
      </c>
    </row>
    <row r="449" spans="1:7">
      <c r="A449" s="16" t="s">
        <v>146</v>
      </c>
      <c r="B449" s="36" t="s">
        <v>70</v>
      </c>
      <c r="C449" s="36" t="s">
        <v>71</v>
      </c>
      <c r="D449" s="36" t="s">
        <v>35</v>
      </c>
      <c r="E449" s="36" t="s">
        <v>5</v>
      </c>
      <c r="F449" s="15">
        <v>1847.2</v>
      </c>
      <c r="G449" s="15">
        <v>1847.2</v>
      </c>
    </row>
    <row r="450" spans="1:7" ht="39" customHeight="1">
      <c r="A450" s="30" t="s">
        <v>276</v>
      </c>
      <c r="B450" s="36" t="s">
        <v>51</v>
      </c>
      <c r="C450" s="36" t="s">
        <v>6</v>
      </c>
      <c r="D450" s="36"/>
      <c r="E450" s="36"/>
      <c r="F450" s="15">
        <f t="shared" ref="F450:G452" si="56">F451</f>
        <v>3440.9</v>
      </c>
      <c r="G450" s="15">
        <f t="shared" si="56"/>
        <v>3771.1</v>
      </c>
    </row>
    <row r="451" spans="1:7" ht="34.5" customHeight="1">
      <c r="A451" s="16" t="s">
        <v>21</v>
      </c>
      <c r="B451" s="36" t="s">
        <v>51</v>
      </c>
      <c r="C451" s="36" t="s">
        <v>22</v>
      </c>
      <c r="D451" s="36"/>
      <c r="E451" s="36"/>
      <c r="F451" s="15">
        <f t="shared" si="56"/>
        <v>3440.9</v>
      </c>
      <c r="G451" s="15">
        <f t="shared" si="56"/>
        <v>3771.1</v>
      </c>
    </row>
    <row r="452" spans="1:7" ht="36" customHeight="1">
      <c r="A452" s="16" t="s">
        <v>147</v>
      </c>
      <c r="B452" s="36" t="s">
        <v>51</v>
      </c>
      <c r="C452" s="36" t="s">
        <v>22</v>
      </c>
      <c r="D452" s="36" t="s">
        <v>7</v>
      </c>
      <c r="E452" s="69"/>
      <c r="F452" s="15">
        <f t="shared" si="56"/>
        <v>3440.9</v>
      </c>
      <c r="G452" s="15">
        <f t="shared" si="56"/>
        <v>3771.1</v>
      </c>
    </row>
    <row r="453" spans="1:7" ht="36" customHeight="1">
      <c r="A453" s="16" t="s">
        <v>148</v>
      </c>
      <c r="B453" s="36" t="s">
        <v>51</v>
      </c>
      <c r="C453" s="36" t="s">
        <v>22</v>
      </c>
      <c r="D453" s="36" t="s">
        <v>7</v>
      </c>
      <c r="E453" s="36" t="s">
        <v>10</v>
      </c>
      <c r="F453" s="15">
        <v>3440.9</v>
      </c>
      <c r="G453" s="15">
        <v>3771.1</v>
      </c>
    </row>
    <row r="454" spans="1:7" ht="75">
      <c r="A454" s="2" t="s">
        <v>242</v>
      </c>
      <c r="B454" s="36" t="s">
        <v>421</v>
      </c>
      <c r="C454" s="36" t="s">
        <v>6</v>
      </c>
      <c r="D454" s="36"/>
      <c r="E454" s="36"/>
      <c r="F454" s="15">
        <f t="shared" ref="F454:G456" si="57">F455</f>
        <v>7.4</v>
      </c>
      <c r="G454" s="15">
        <f t="shared" si="57"/>
        <v>90</v>
      </c>
    </row>
    <row r="455" spans="1:7" ht="37.5">
      <c r="A455" s="16" t="s">
        <v>12</v>
      </c>
      <c r="B455" s="36" t="s">
        <v>421</v>
      </c>
      <c r="C455" s="36" t="s">
        <v>13</v>
      </c>
      <c r="D455" s="36"/>
      <c r="E455" s="36"/>
      <c r="F455" s="15">
        <f t="shared" si="57"/>
        <v>7.4</v>
      </c>
      <c r="G455" s="15">
        <f t="shared" si="57"/>
        <v>90</v>
      </c>
    </row>
    <row r="456" spans="1:7">
      <c r="A456" s="16" t="s">
        <v>150</v>
      </c>
      <c r="B456" s="36" t="s">
        <v>421</v>
      </c>
      <c r="C456" s="36" t="s">
        <v>13</v>
      </c>
      <c r="D456" s="36" t="s">
        <v>5</v>
      </c>
      <c r="E456" s="69"/>
      <c r="F456" s="15">
        <f t="shared" si="57"/>
        <v>7.4</v>
      </c>
      <c r="G456" s="15">
        <f t="shared" si="57"/>
        <v>90</v>
      </c>
    </row>
    <row r="457" spans="1:7">
      <c r="A457" s="16" t="s">
        <v>149</v>
      </c>
      <c r="B457" s="36" t="s">
        <v>421</v>
      </c>
      <c r="C457" s="36" t="s">
        <v>13</v>
      </c>
      <c r="D457" s="36" t="s">
        <v>5</v>
      </c>
      <c r="E457" s="36" t="s">
        <v>17</v>
      </c>
      <c r="F457" s="15">
        <v>7.4</v>
      </c>
      <c r="G457" s="15">
        <v>90</v>
      </c>
    </row>
    <row r="458" spans="1:7" ht="75">
      <c r="A458" s="2" t="s">
        <v>264</v>
      </c>
      <c r="B458" s="36" t="s">
        <v>49</v>
      </c>
      <c r="C458" s="36" t="s">
        <v>6</v>
      </c>
      <c r="D458" s="36"/>
      <c r="E458" s="36"/>
      <c r="F458" s="15">
        <f>F459+F462+F465</f>
        <v>1271.5000000000002</v>
      </c>
      <c r="G458" s="15">
        <f>G459+G462+G465</f>
        <v>1315.9999999999998</v>
      </c>
    </row>
    <row r="459" spans="1:7" ht="112.5">
      <c r="A459" s="16" t="s">
        <v>8</v>
      </c>
      <c r="B459" s="36" t="s">
        <v>49</v>
      </c>
      <c r="C459" s="36" t="s">
        <v>9</v>
      </c>
      <c r="D459" s="36"/>
      <c r="E459" s="36"/>
      <c r="F459" s="15">
        <f>F460</f>
        <v>1027.0050000000001</v>
      </c>
      <c r="G459" s="15">
        <f>G460</f>
        <v>1061.7149999999999</v>
      </c>
    </row>
    <row r="460" spans="1:7">
      <c r="A460" s="16" t="s">
        <v>150</v>
      </c>
      <c r="B460" s="36" t="s">
        <v>49</v>
      </c>
      <c r="C460" s="36">
        <v>100</v>
      </c>
      <c r="D460" s="36" t="s">
        <v>5</v>
      </c>
      <c r="E460" s="69"/>
      <c r="F460" s="15">
        <f>F461</f>
        <v>1027.0050000000001</v>
      </c>
      <c r="G460" s="15">
        <f>G461</f>
        <v>1061.7149999999999</v>
      </c>
    </row>
    <row r="461" spans="1:7">
      <c r="A461" s="16" t="s">
        <v>126</v>
      </c>
      <c r="B461" s="36" t="s">
        <v>49</v>
      </c>
      <c r="C461" s="36">
        <v>100</v>
      </c>
      <c r="D461" s="36" t="s">
        <v>5</v>
      </c>
      <c r="E461" s="36" t="s">
        <v>20</v>
      </c>
      <c r="F461" s="15">
        <v>1027.0050000000001</v>
      </c>
      <c r="G461" s="15">
        <v>1061.7149999999999</v>
      </c>
    </row>
    <row r="462" spans="1:7" ht="37.5">
      <c r="A462" s="16" t="s">
        <v>12</v>
      </c>
      <c r="B462" s="36" t="s">
        <v>49</v>
      </c>
      <c r="C462" s="36" t="s">
        <v>13</v>
      </c>
      <c r="D462" s="36"/>
      <c r="E462" s="36"/>
      <c r="F462" s="15">
        <f>F463</f>
        <v>146.48500000000001</v>
      </c>
      <c r="G462" s="15">
        <f>G463</f>
        <v>146.48500000000001</v>
      </c>
    </row>
    <row r="463" spans="1:7">
      <c r="A463" s="16" t="s">
        <v>150</v>
      </c>
      <c r="B463" s="36" t="s">
        <v>49</v>
      </c>
      <c r="C463" s="36" t="s">
        <v>13</v>
      </c>
      <c r="D463" s="36" t="s">
        <v>5</v>
      </c>
      <c r="E463" s="69"/>
      <c r="F463" s="15">
        <f>F464</f>
        <v>146.48500000000001</v>
      </c>
      <c r="G463" s="15">
        <f>G464</f>
        <v>146.48500000000001</v>
      </c>
    </row>
    <row r="464" spans="1:7">
      <c r="A464" s="16" t="s">
        <v>126</v>
      </c>
      <c r="B464" s="36" t="s">
        <v>49</v>
      </c>
      <c r="C464" s="36" t="s">
        <v>13</v>
      </c>
      <c r="D464" s="36" t="s">
        <v>5</v>
      </c>
      <c r="E464" s="36" t="s">
        <v>20</v>
      </c>
      <c r="F464" s="15">
        <v>146.48500000000001</v>
      </c>
      <c r="G464" s="15">
        <v>146.48500000000001</v>
      </c>
    </row>
    <row r="465" spans="1:7">
      <c r="A465" s="16" t="s">
        <v>21</v>
      </c>
      <c r="B465" s="36" t="s">
        <v>49</v>
      </c>
      <c r="C465" s="36" t="s">
        <v>22</v>
      </c>
      <c r="D465" s="36"/>
      <c r="E465" s="36"/>
      <c r="F465" s="15">
        <f>F466</f>
        <v>98.01</v>
      </c>
      <c r="G465" s="15">
        <f>G466</f>
        <v>107.8</v>
      </c>
    </row>
    <row r="466" spans="1:7">
      <c r="A466" s="16" t="s">
        <v>150</v>
      </c>
      <c r="B466" s="36" t="s">
        <v>49</v>
      </c>
      <c r="C466" s="36" t="s">
        <v>22</v>
      </c>
      <c r="D466" s="36" t="s">
        <v>5</v>
      </c>
      <c r="E466" s="69"/>
      <c r="F466" s="15">
        <f>F467</f>
        <v>98.01</v>
      </c>
      <c r="G466" s="15">
        <f>G467</f>
        <v>107.8</v>
      </c>
    </row>
    <row r="467" spans="1:7">
      <c r="A467" s="16" t="s">
        <v>126</v>
      </c>
      <c r="B467" s="36" t="s">
        <v>49</v>
      </c>
      <c r="C467" s="36" t="s">
        <v>22</v>
      </c>
      <c r="D467" s="36" t="s">
        <v>5</v>
      </c>
      <c r="E467" s="36" t="s">
        <v>20</v>
      </c>
      <c r="F467" s="15">
        <v>98.01</v>
      </c>
      <c r="G467" s="15">
        <v>107.8</v>
      </c>
    </row>
    <row r="468" spans="1:7" ht="112.5">
      <c r="A468" s="57" t="s">
        <v>243</v>
      </c>
      <c r="B468" s="36" t="s">
        <v>178</v>
      </c>
      <c r="C468" s="36"/>
      <c r="D468" s="36"/>
      <c r="E468" s="36"/>
      <c r="F468" s="15">
        <f t="shared" ref="F468:G470" si="58">F469</f>
        <v>3759</v>
      </c>
      <c r="G468" s="15">
        <f t="shared" si="58"/>
        <v>691.1</v>
      </c>
    </row>
    <row r="469" spans="1:7">
      <c r="A469" s="16" t="s">
        <v>21</v>
      </c>
      <c r="B469" s="36" t="s">
        <v>178</v>
      </c>
      <c r="C469" s="36" t="s">
        <v>22</v>
      </c>
      <c r="D469" s="36"/>
      <c r="E469" s="36"/>
      <c r="F469" s="15">
        <f t="shared" si="58"/>
        <v>3759</v>
      </c>
      <c r="G469" s="15">
        <f t="shared" si="58"/>
        <v>691.1</v>
      </c>
    </row>
    <row r="470" spans="1:7" ht="75">
      <c r="A470" s="2" t="s">
        <v>139</v>
      </c>
      <c r="B470" s="36" t="s">
        <v>178</v>
      </c>
      <c r="C470" s="36" t="s">
        <v>22</v>
      </c>
      <c r="D470" s="36" t="s">
        <v>36</v>
      </c>
      <c r="E470" s="69"/>
      <c r="F470" s="15">
        <f t="shared" si="58"/>
        <v>3759</v>
      </c>
      <c r="G470" s="15">
        <f t="shared" si="58"/>
        <v>691.1</v>
      </c>
    </row>
    <row r="471" spans="1:7" ht="56.25">
      <c r="A471" s="2" t="s">
        <v>140</v>
      </c>
      <c r="B471" s="36" t="s">
        <v>178</v>
      </c>
      <c r="C471" s="36" t="s">
        <v>22</v>
      </c>
      <c r="D471" s="36" t="s">
        <v>36</v>
      </c>
      <c r="E471" s="36" t="s">
        <v>5</v>
      </c>
      <c r="F471" s="15">
        <v>3759</v>
      </c>
      <c r="G471" s="15">
        <v>691.1</v>
      </c>
    </row>
    <row r="472" spans="1:7">
      <c r="A472" s="16" t="s">
        <v>41</v>
      </c>
      <c r="B472" s="36" t="s">
        <v>50</v>
      </c>
      <c r="C472" s="36"/>
      <c r="D472" s="36"/>
      <c r="E472" s="36"/>
      <c r="F472" s="15">
        <f>F473+F476</f>
        <v>4880.4270000000006</v>
      </c>
      <c r="G472" s="15">
        <f>G473+G476</f>
        <v>5046.7829999999994</v>
      </c>
    </row>
    <row r="473" spans="1:7" ht="37.5">
      <c r="A473" s="16" t="s">
        <v>12</v>
      </c>
      <c r="B473" s="36" t="s">
        <v>50</v>
      </c>
      <c r="C473" s="36" t="s">
        <v>13</v>
      </c>
      <c r="D473" s="36"/>
      <c r="E473" s="36"/>
      <c r="F473" s="15">
        <f>F474</f>
        <v>931.08</v>
      </c>
      <c r="G473" s="15">
        <f>G474</f>
        <v>979.55600000000004</v>
      </c>
    </row>
    <row r="474" spans="1:7">
      <c r="A474" s="16" t="s">
        <v>150</v>
      </c>
      <c r="B474" s="36" t="s">
        <v>50</v>
      </c>
      <c r="C474" s="36">
        <v>200</v>
      </c>
      <c r="D474" s="69" t="s">
        <v>5</v>
      </c>
      <c r="E474" s="69"/>
      <c r="F474" s="15">
        <f>F475</f>
        <v>931.08</v>
      </c>
      <c r="G474" s="15">
        <f>G475</f>
        <v>979.55600000000004</v>
      </c>
    </row>
    <row r="475" spans="1:7">
      <c r="A475" s="16" t="s">
        <v>126</v>
      </c>
      <c r="B475" s="36" t="s">
        <v>50</v>
      </c>
      <c r="C475" s="36">
        <v>200</v>
      </c>
      <c r="D475" s="69" t="s">
        <v>5</v>
      </c>
      <c r="E475" s="69" t="s">
        <v>20</v>
      </c>
      <c r="F475" s="15">
        <v>931.08</v>
      </c>
      <c r="G475" s="15">
        <f>1039.556-60</f>
        <v>979.55600000000004</v>
      </c>
    </row>
    <row r="476" spans="1:7" ht="56.25">
      <c r="A476" s="16" t="s">
        <v>24</v>
      </c>
      <c r="B476" s="36" t="s">
        <v>50</v>
      </c>
      <c r="C476" s="36">
        <v>600</v>
      </c>
      <c r="D476" s="36"/>
      <c r="E476" s="36"/>
      <c r="F476" s="15">
        <f>F477</f>
        <v>3949.3470000000002</v>
      </c>
      <c r="G476" s="15">
        <f>G477</f>
        <v>4067.2269999999999</v>
      </c>
    </row>
    <row r="477" spans="1:7">
      <c r="A477" s="16" t="s">
        <v>150</v>
      </c>
      <c r="B477" s="36" t="s">
        <v>50</v>
      </c>
      <c r="C477" s="36">
        <v>600</v>
      </c>
      <c r="D477" s="36" t="s">
        <v>5</v>
      </c>
      <c r="E477" s="69"/>
      <c r="F477" s="15">
        <f>F478</f>
        <v>3949.3470000000002</v>
      </c>
      <c r="G477" s="15">
        <f>G478</f>
        <v>4067.2269999999999</v>
      </c>
    </row>
    <row r="478" spans="1:7">
      <c r="A478" s="16" t="s">
        <v>126</v>
      </c>
      <c r="B478" s="36" t="s">
        <v>50</v>
      </c>
      <c r="C478" s="36">
        <v>600</v>
      </c>
      <c r="D478" s="36" t="s">
        <v>5</v>
      </c>
      <c r="E478" s="36" t="s">
        <v>20</v>
      </c>
      <c r="F478" s="15">
        <v>3949.3470000000002</v>
      </c>
      <c r="G478" s="15">
        <v>4067.2269999999999</v>
      </c>
    </row>
    <row r="479" spans="1:7">
      <c r="A479" s="54" t="s">
        <v>207</v>
      </c>
      <c r="B479" s="1" t="s">
        <v>217</v>
      </c>
      <c r="C479" s="36"/>
      <c r="D479" s="36"/>
      <c r="E479" s="36"/>
      <c r="F479" s="15">
        <f t="shared" ref="F479:G481" si="59">F480</f>
        <v>170.8</v>
      </c>
      <c r="G479" s="15">
        <f t="shared" si="59"/>
        <v>170.8</v>
      </c>
    </row>
    <row r="480" spans="1:7" ht="37.5">
      <c r="A480" s="16" t="s">
        <v>12</v>
      </c>
      <c r="B480" s="1" t="s">
        <v>217</v>
      </c>
      <c r="C480" s="36">
        <v>200</v>
      </c>
      <c r="D480" s="36"/>
      <c r="E480" s="36"/>
      <c r="F480" s="15">
        <f t="shared" si="59"/>
        <v>170.8</v>
      </c>
      <c r="G480" s="15">
        <f t="shared" si="59"/>
        <v>170.8</v>
      </c>
    </row>
    <row r="481" spans="1:7">
      <c r="A481" s="16" t="s">
        <v>150</v>
      </c>
      <c r="B481" s="1" t="s">
        <v>217</v>
      </c>
      <c r="C481" s="36">
        <v>200</v>
      </c>
      <c r="D481" s="69" t="s">
        <v>5</v>
      </c>
      <c r="E481" s="36"/>
      <c r="F481" s="15">
        <f t="shared" si="59"/>
        <v>170.8</v>
      </c>
      <c r="G481" s="15">
        <f t="shared" si="59"/>
        <v>170.8</v>
      </c>
    </row>
    <row r="482" spans="1:7">
      <c r="A482" s="16" t="s">
        <v>126</v>
      </c>
      <c r="B482" s="1" t="s">
        <v>217</v>
      </c>
      <c r="C482" s="36">
        <v>200</v>
      </c>
      <c r="D482" s="69" t="s">
        <v>5</v>
      </c>
      <c r="E482" s="69">
        <v>13</v>
      </c>
      <c r="F482" s="15">
        <v>170.8</v>
      </c>
      <c r="G482" s="15">
        <v>170.8</v>
      </c>
    </row>
    <row r="483" spans="1:7">
      <c r="A483" s="16" t="s">
        <v>174</v>
      </c>
      <c r="B483" s="36" t="s">
        <v>206</v>
      </c>
      <c r="C483" s="36"/>
      <c r="D483" s="36"/>
      <c r="E483" s="36"/>
      <c r="F483" s="15">
        <f t="shared" ref="F483:G485" si="60">F484</f>
        <v>230.6</v>
      </c>
      <c r="G483" s="15">
        <f t="shared" si="60"/>
        <v>230.6</v>
      </c>
    </row>
    <row r="484" spans="1:7" ht="37.5">
      <c r="A484" s="16" t="s">
        <v>12</v>
      </c>
      <c r="B484" s="36" t="s">
        <v>206</v>
      </c>
      <c r="C484" s="36">
        <v>200</v>
      </c>
      <c r="D484" s="69"/>
      <c r="E484" s="69"/>
      <c r="F484" s="15">
        <f t="shared" si="60"/>
        <v>230.6</v>
      </c>
      <c r="G484" s="15">
        <f t="shared" si="60"/>
        <v>230.6</v>
      </c>
    </row>
    <row r="485" spans="1:7">
      <c r="A485" s="16" t="s">
        <v>150</v>
      </c>
      <c r="B485" s="36" t="s">
        <v>206</v>
      </c>
      <c r="C485" s="36">
        <v>200</v>
      </c>
      <c r="D485" s="69" t="s">
        <v>5</v>
      </c>
      <c r="E485" s="69"/>
      <c r="F485" s="15">
        <f t="shared" si="60"/>
        <v>230.6</v>
      </c>
      <c r="G485" s="15">
        <f t="shared" si="60"/>
        <v>230.6</v>
      </c>
    </row>
    <row r="486" spans="1:7">
      <c r="A486" s="16" t="s">
        <v>126</v>
      </c>
      <c r="B486" s="36" t="s">
        <v>206</v>
      </c>
      <c r="C486" s="36">
        <v>200</v>
      </c>
      <c r="D486" s="69" t="s">
        <v>5</v>
      </c>
      <c r="E486" s="69">
        <v>13</v>
      </c>
      <c r="F486" s="15">
        <v>230.6</v>
      </c>
      <c r="G486" s="15">
        <v>230.6</v>
      </c>
    </row>
    <row r="487" spans="1:7" ht="243.75">
      <c r="A487" s="30" t="s">
        <v>244</v>
      </c>
      <c r="B487" s="36" t="s">
        <v>204</v>
      </c>
      <c r="C487" s="36" t="s">
        <v>6</v>
      </c>
      <c r="D487" s="36"/>
      <c r="E487" s="36"/>
      <c r="F487" s="15">
        <f t="shared" ref="F487:G489" si="61">F488</f>
        <v>25811.5</v>
      </c>
      <c r="G487" s="15">
        <f t="shared" si="61"/>
        <v>26753.3</v>
      </c>
    </row>
    <row r="488" spans="1:7">
      <c r="A488" s="16" t="s">
        <v>21</v>
      </c>
      <c r="B488" s="36" t="s">
        <v>204</v>
      </c>
      <c r="C488" s="36" t="s">
        <v>22</v>
      </c>
      <c r="D488" s="36"/>
      <c r="E488" s="36"/>
      <c r="F488" s="15">
        <f t="shared" si="61"/>
        <v>25811.5</v>
      </c>
      <c r="G488" s="15">
        <f t="shared" si="61"/>
        <v>26753.3</v>
      </c>
    </row>
    <row r="489" spans="1:7" ht="75">
      <c r="A489" s="2" t="s">
        <v>139</v>
      </c>
      <c r="B489" s="36" t="s">
        <v>204</v>
      </c>
      <c r="C489" s="36" t="s">
        <v>22</v>
      </c>
      <c r="D489" s="36" t="s">
        <v>36</v>
      </c>
      <c r="E489" s="69"/>
      <c r="F489" s="15">
        <f t="shared" si="61"/>
        <v>25811.5</v>
      </c>
      <c r="G489" s="15">
        <f t="shared" si="61"/>
        <v>26753.3</v>
      </c>
    </row>
    <row r="490" spans="1:7" ht="56.25">
      <c r="A490" s="2" t="s">
        <v>140</v>
      </c>
      <c r="B490" s="36" t="s">
        <v>204</v>
      </c>
      <c r="C490" s="36" t="s">
        <v>22</v>
      </c>
      <c r="D490" s="36" t="s">
        <v>36</v>
      </c>
      <c r="E490" s="36" t="s">
        <v>5</v>
      </c>
      <c r="F490" s="15">
        <v>25811.5</v>
      </c>
      <c r="G490" s="15">
        <v>26753.3</v>
      </c>
    </row>
    <row r="491" spans="1:7" ht="93.75">
      <c r="A491" s="16" t="s">
        <v>377</v>
      </c>
      <c r="B491" s="36" t="s">
        <v>171</v>
      </c>
      <c r="C491" s="36" t="s">
        <v>6</v>
      </c>
      <c r="D491" s="36"/>
      <c r="E491" s="36"/>
      <c r="F491" s="15">
        <f t="shared" ref="F491:G495" si="62">F492</f>
        <v>20105.7</v>
      </c>
      <c r="G491" s="15">
        <f t="shared" si="62"/>
        <v>20725</v>
      </c>
    </row>
    <row r="492" spans="1:7" ht="37.5">
      <c r="A492" s="16" t="s">
        <v>308</v>
      </c>
      <c r="B492" s="36" t="s">
        <v>171</v>
      </c>
      <c r="C492" s="36" t="s">
        <v>6</v>
      </c>
      <c r="D492" s="36"/>
      <c r="E492" s="36"/>
      <c r="F492" s="15">
        <f t="shared" si="62"/>
        <v>20105.7</v>
      </c>
      <c r="G492" s="15">
        <f t="shared" si="62"/>
        <v>20725</v>
      </c>
    </row>
    <row r="493" spans="1:7" ht="37.5">
      <c r="A493" s="16" t="s">
        <v>42</v>
      </c>
      <c r="B493" s="75" t="s">
        <v>175</v>
      </c>
      <c r="C493" s="36"/>
      <c r="D493" s="36"/>
      <c r="E493" s="36"/>
      <c r="F493" s="15">
        <f t="shared" si="62"/>
        <v>20105.7</v>
      </c>
      <c r="G493" s="15">
        <f t="shared" si="62"/>
        <v>20725</v>
      </c>
    </row>
    <row r="494" spans="1:7" ht="37.5">
      <c r="A494" s="16" t="s">
        <v>12</v>
      </c>
      <c r="B494" s="75" t="s">
        <v>175</v>
      </c>
      <c r="C494" s="36" t="s">
        <v>13</v>
      </c>
      <c r="D494" s="36"/>
      <c r="E494" s="36"/>
      <c r="F494" s="15">
        <f t="shared" si="62"/>
        <v>20105.7</v>
      </c>
      <c r="G494" s="15">
        <f t="shared" si="62"/>
        <v>20725</v>
      </c>
    </row>
    <row r="495" spans="1:7">
      <c r="A495" s="16" t="s">
        <v>136</v>
      </c>
      <c r="B495" s="75" t="s">
        <v>175</v>
      </c>
      <c r="C495" s="36" t="s">
        <v>13</v>
      </c>
      <c r="D495" s="36" t="s">
        <v>16</v>
      </c>
      <c r="E495" s="69"/>
      <c r="F495" s="15">
        <f t="shared" si="62"/>
        <v>20105.7</v>
      </c>
      <c r="G495" s="15">
        <f t="shared" si="62"/>
        <v>20725</v>
      </c>
    </row>
    <row r="496" spans="1:7">
      <c r="A496" s="16" t="s">
        <v>137</v>
      </c>
      <c r="B496" s="75" t="s">
        <v>175</v>
      </c>
      <c r="C496" s="36" t="s">
        <v>13</v>
      </c>
      <c r="D496" s="36" t="s">
        <v>16</v>
      </c>
      <c r="E496" s="36" t="s">
        <v>29</v>
      </c>
      <c r="F496" s="15">
        <v>20105.7</v>
      </c>
      <c r="G496" s="15">
        <v>20725</v>
      </c>
    </row>
    <row r="497" spans="1:7" ht="39">
      <c r="A497" s="39" t="s">
        <v>278</v>
      </c>
      <c r="B497" s="24"/>
      <c r="C497" s="24"/>
      <c r="D497" s="24"/>
      <c r="E497" s="24"/>
      <c r="F497" s="25">
        <f>F13+F17+F109+F142+F160+F172+F192+F208+F258+F265+F271+F295+F307+F319+F331+F348+F366+F491+F275+F325+F283+F279</f>
        <v>1649228.1700000006</v>
      </c>
      <c r="G497" s="25">
        <f>G13+G17+G109+G142+G160+G172+G192+G208+G258+G265+G271+G295+G307+G319+G331+G348+G366+G491+G275+G325+G283+G279</f>
        <v>1638406.6900000002</v>
      </c>
    </row>
    <row r="499" spans="1:7">
      <c r="G499" s="7"/>
    </row>
    <row r="500" spans="1:7">
      <c r="G500" s="7"/>
    </row>
    <row r="501" spans="1:7">
      <c r="G501" s="7"/>
    </row>
  </sheetData>
  <autoFilter ref="A12:G12"/>
  <mergeCells count="12">
    <mergeCell ref="A3:F3"/>
    <mergeCell ref="A4:G4"/>
    <mergeCell ref="A5:G5"/>
    <mergeCell ref="A6:G6"/>
    <mergeCell ref="A7:G7"/>
    <mergeCell ref="A11:A12"/>
    <mergeCell ref="A8:G8"/>
    <mergeCell ref="E11:E12"/>
    <mergeCell ref="D11:D12"/>
    <mergeCell ref="C11:C12"/>
    <mergeCell ref="B11:B12"/>
    <mergeCell ref="F11:G11"/>
  </mergeCells>
  <pageMargins left="0.51181102362204722" right="0.19685039370078741" top="0.35433070866141736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 2024</vt:lpstr>
      <vt:lpstr>прогр 2025-2026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2023-12-14T10:32:10Z</dcterms:modified>
</cp:coreProperties>
</file>