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90" yWindow="-75" windowWidth="10380" windowHeight="12885"/>
  </bookViews>
  <sheets>
    <sheet name="ведомств 2024" sheetId="2" r:id="rId1"/>
    <sheet name="ведомство 2025-2026" sheetId="3" r:id="rId2"/>
  </sheets>
  <definedNames>
    <definedName name="_xlnm._FilterDatabase" localSheetId="0" hidden="1">'ведомств 2024'!$A$12:$J$458</definedName>
    <definedName name="_xlnm._FilterDatabase" localSheetId="1" hidden="1">'ведомство 2025-2026'!$A$10:$Q$10</definedName>
    <definedName name="_xlnm.Print_Area" localSheetId="0">'ведомств 2024'!$A$1:$G$458</definedName>
  </definedNames>
  <calcPr calcId="124519"/>
</workbook>
</file>

<file path=xl/calcChain.xml><?xml version="1.0" encoding="utf-8"?>
<calcChain xmlns="http://schemas.openxmlformats.org/spreadsheetml/2006/main">
  <c r="G371" i="2"/>
  <c r="G387"/>
  <c r="G33" l="1"/>
  <c r="G67"/>
  <c r="H93" i="3" l="1"/>
  <c r="H92" s="1"/>
  <c r="H91" s="1"/>
  <c r="H90" s="1"/>
  <c r="H89" s="1"/>
  <c r="G93"/>
  <c r="G92" s="1"/>
  <c r="G91" s="1"/>
  <c r="G90" s="1"/>
  <c r="G89" s="1"/>
  <c r="G98" i="2"/>
  <c r="G97" s="1"/>
  <c r="G96" s="1"/>
  <c r="G95" s="1"/>
  <c r="G94" s="1"/>
  <c r="H144" i="3" l="1"/>
  <c r="H143" s="1"/>
  <c r="H142" s="1"/>
  <c r="G144"/>
  <c r="G143" s="1"/>
  <c r="G142" s="1"/>
  <c r="H138"/>
  <c r="H137" s="1"/>
  <c r="H136" s="1"/>
  <c r="G138"/>
  <c r="G137" s="1"/>
  <c r="G136" s="1"/>
  <c r="G242"/>
  <c r="H242"/>
  <c r="H211"/>
  <c r="G211"/>
  <c r="H350"/>
  <c r="H342" l="1"/>
  <c r="G342"/>
  <c r="H352" l="1"/>
  <c r="G352"/>
  <c r="G350"/>
  <c r="G344"/>
  <c r="H112"/>
  <c r="G112"/>
  <c r="G110"/>
  <c r="G109" l="1"/>
  <c r="G117" i="2"/>
  <c r="G360" l="1"/>
  <c r="G406" l="1"/>
  <c r="G405" s="1"/>
  <c r="G77"/>
  <c r="G39"/>
  <c r="H34" i="3"/>
  <c r="G34"/>
  <c r="G32" s="1"/>
  <c r="H253" l="1"/>
  <c r="G253"/>
  <c r="H241"/>
  <c r="H240" s="1"/>
  <c r="H372"/>
  <c r="H371" s="1"/>
  <c r="H370" s="1"/>
  <c r="H369" s="1"/>
  <c r="G372"/>
  <c r="G371" s="1"/>
  <c r="G370" s="1"/>
  <c r="G369" s="1"/>
  <c r="H166"/>
  <c r="G166"/>
  <c r="G187" i="2"/>
  <c r="G391" l="1"/>
  <c r="G390" s="1"/>
  <c r="G389" s="1"/>
  <c r="G388" s="1"/>
  <c r="G174"/>
  <c r="G270" l="1"/>
  <c r="G37" l="1"/>
  <c r="G42"/>
  <c r="G255" l="1"/>
  <c r="G254" s="1"/>
  <c r="G264"/>
  <c r="G263" s="1"/>
  <c r="G262" s="1"/>
  <c r="G261" s="1"/>
  <c r="G260" s="1"/>
  <c r="G258"/>
  <c r="G257" s="1"/>
  <c r="G269"/>
  <c r="G268" s="1"/>
  <c r="H247" i="3"/>
  <c r="H246" s="1"/>
  <c r="H245" s="1"/>
  <c r="H244" s="1"/>
  <c r="H243" s="1"/>
  <c r="G241"/>
  <c r="G240" s="1"/>
  <c r="G247"/>
  <c r="G246" s="1"/>
  <c r="G245" s="1"/>
  <c r="G244" s="1"/>
  <c r="G243" s="1"/>
  <c r="H252"/>
  <c r="H251" s="1"/>
  <c r="G252"/>
  <c r="G251" s="1"/>
  <c r="H14"/>
  <c r="H13" s="1"/>
  <c r="H12" s="1"/>
  <c r="H39"/>
  <c r="H18"/>
  <c r="H17" s="1"/>
  <c r="H16" s="1"/>
  <c r="H24"/>
  <c r="H26"/>
  <c r="H32"/>
  <c r="H31" s="1"/>
  <c r="H30" s="1"/>
  <c r="H36"/>
  <c r="H43"/>
  <c r="H42" s="1"/>
  <c r="H41" s="1"/>
  <c r="H47"/>
  <c r="H46" s="1"/>
  <c r="H45" s="1"/>
  <c r="H67"/>
  <c r="H69"/>
  <c r="H72"/>
  <c r="H75"/>
  <c r="H77"/>
  <c r="H79"/>
  <c r="H82"/>
  <c r="H86"/>
  <c r="H84"/>
  <c r="H53"/>
  <c r="H52" s="1"/>
  <c r="H51" s="1"/>
  <c r="H50" s="1"/>
  <c r="H59"/>
  <c r="H58" s="1"/>
  <c r="H57" s="1"/>
  <c r="H56" s="1"/>
  <c r="H64"/>
  <c r="H63" s="1"/>
  <c r="H62" s="1"/>
  <c r="H99"/>
  <c r="H98" s="1"/>
  <c r="H97" s="1"/>
  <c r="H96" s="1"/>
  <c r="H95" s="1"/>
  <c r="H88" s="1"/>
  <c r="H106"/>
  <c r="H105" s="1"/>
  <c r="H104" s="1"/>
  <c r="H103" s="1"/>
  <c r="H102" s="1"/>
  <c r="H110"/>
  <c r="H109" s="1"/>
  <c r="H119"/>
  <c r="H118" s="1"/>
  <c r="H117" s="1"/>
  <c r="H115"/>
  <c r="H114" s="1"/>
  <c r="H127"/>
  <c r="H129"/>
  <c r="H133"/>
  <c r="H132" s="1"/>
  <c r="H131" s="1"/>
  <c r="H135"/>
  <c r="H141"/>
  <c r="H140" s="1"/>
  <c r="H151"/>
  <c r="H150" s="1"/>
  <c r="H149" s="1"/>
  <c r="H148" s="1"/>
  <c r="H147" s="1"/>
  <c r="H146" s="1"/>
  <c r="H198"/>
  <c r="H196" s="1"/>
  <c r="H195" s="1"/>
  <c r="H194" s="1"/>
  <c r="H202"/>
  <c r="H206"/>
  <c r="H204" s="1"/>
  <c r="H210"/>
  <c r="H212"/>
  <c r="H216"/>
  <c r="H215" s="1"/>
  <c r="H214" s="1"/>
  <c r="H220"/>
  <c r="H219" s="1"/>
  <c r="H218" s="1"/>
  <c r="H225"/>
  <c r="H223" s="1"/>
  <c r="H234"/>
  <c r="H233" s="1"/>
  <c r="H232" s="1"/>
  <c r="H231" s="1"/>
  <c r="H230" s="1"/>
  <c r="H228"/>
  <c r="H227" s="1"/>
  <c r="H159"/>
  <c r="H158" s="1"/>
  <c r="H161"/>
  <c r="H172"/>
  <c r="H171" s="1"/>
  <c r="H170" s="1"/>
  <c r="H169" s="1"/>
  <c r="H178"/>
  <c r="H177" s="1"/>
  <c r="H176" s="1"/>
  <c r="H175" s="1"/>
  <c r="H165"/>
  <c r="H164" s="1"/>
  <c r="H184"/>
  <c r="H183" s="1"/>
  <c r="H182" s="1"/>
  <c r="H181" s="1"/>
  <c r="H189"/>
  <c r="H188" s="1"/>
  <c r="H187" s="1"/>
  <c r="H186" s="1"/>
  <c r="H259"/>
  <c r="H258" s="1"/>
  <c r="H257" s="1"/>
  <c r="H262"/>
  <c r="H269"/>
  <c r="H268" s="1"/>
  <c r="H267" s="1"/>
  <c r="H266" s="1"/>
  <c r="H275"/>
  <c r="H278"/>
  <c r="H280"/>
  <c r="H285"/>
  <c r="H284" s="1"/>
  <c r="H283" s="1"/>
  <c r="H282" s="1"/>
  <c r="H294"/>
  <c r="H292"/>
  <c r="H290"/>
  <c r="H301"/>
  <c r="H300" s="1"/>
  <c r="H299" s="1"/>
  <c r="H306"/>
  <c r="H308"/>
  <c r="H316"/>
  <c r="H315" s="1"/>
  <c r="H314" s="1"/>
  <c r="H313" s="1"/>
  <c r="H320"/>
  <c r="H319" s="1"/>
  <c r="H326"/>
  <c r="H328"/>
  <c r="H331"/>
  <c r="H425"/>
  <c r="H424" s="1"/>
  <c r="H423" s="1"/>
  <c r="H429"/>
  <c r="H431"/>
  <c r="H433"/>
  <c r="H338"/>
  <c r="H337" s="1"/>
  <c r="H343"/>
  <c r="H341"/>
  <c r="H351"/>
  <c r="H349"/>
  <c r="H354"/>
  <c r="H356"/>
  <c r="H361"/>
  <c r="H359"/>
  <c r="H379"/>
  <c r="H378" s="1"/>
  <c r="H377" s="1"/>
  <c r="H383"/>
  <c r="H382" s="1"/>
  <c r="H387"/>
  <c r="H386" s="1"/>
  <c r="H392"/>
  <c r="H391" s="1"/>
  <c r="H390" s="1"/>
  <c r="H402"/>
  <c r="H401" s="1"/>
  <c r="H400" s="1"/>
  <c r="H406"/>
  <c r="H405" s="1"/>
  <c r="H404" s="1"/>
  <c r="H418"/>
  <c r="H417" s="1"/>
  <c r="H398"/>
  <c r="H397" s="1"/>
  <c r="H396" s="1"/>
  <c r="H395" s="1"/>
  <c r="H415"/>
  <c r="H414" s="1"/>
  <c r="H413" s="1"/>
  <c r="H411"/>
  <c r="H410" s="1"/>
  <c r="H409" s="1"/>
  <c r="H367"/>
  <c r="H366" s="1"/>
  <c r="H365" s="1"/>
  <c r="H364" s="1"/>
  <c r="H363" s="1"/>
  <c r="G14"/>
  <c r="G13" s="1"/>
  <c r="G12" s="1"/>
  <c r="G39"/>
  <c r="G18"/>
  <c r="G17" s="1"/>
  <c r="G16" s="1"/>
  <c r="G24"/>
  <c r="G26"/>
  <c r="G36"/>
  <c r="G31" s="1"/>
  <c r="G30" s="1"/>
  <c r="G43"/>
  <c r="G42" s="1"/>
  <c r="G41" s="1"/>
  <c r="G47"/>
  <c r="G46" s="1"/>
  <c r="G45" s="1"/>
  <c r="G67"/>
  <c r="G69"/>
  <c r="G72"/>
  <c r="G75"/>
  <c r="G77"/>
  <c r="G79"/>
  <c r="G82"/>
  <c r="G86"/>
  <c r="G84"/>
  <c r="G53"/>
  <c r="G52" s="1"/>
  <c r="G51" s="1"/>
  <c r="G50" s="1"/>
  <c r="G59"/>
  <c r="G58" s="1"/>
  <c r="G57" s="1"/>
  <c r="G56" s="1"/>
  <c r="G64"/>
  <c r="G63" s="1"/>
  <c r="G62" s="1"/>
  <c r="G99"/>
  <c r="G98" s="1"/>
  <c r="G97" s="1"/>
  <c r="G96" s="1"/>
  <c r="G95" s="1"/>
  <c r="G106"/>
  <c r="G105" s="1"/>
  <c r="G104" s="1"/>
  <c r="G103" s="1"/>
  <c r="G102" s="1"/>
  <c r="G119"/>
  <c r="G118" s="1"/>
  <c r="G117" s="1"/>
  <c r="G115"/>
  <c r="G114" s="1"/>
  <c r="G127"/>
  <c r="G129"/>
  <c r="G133"/>
  <c r="G132" s="1"/>
  <c r="G131" s="1"/>
  <c r="G135"/>
  <c r="G141"/>
  <c r="G140" s="1"/>
  <c r="G151"/>
  <c r="G150" s="1"/>
  <c r="G149" s="1"/>
  <c r="G148" s="1"/>
  <c r="G147" s="1"/>
  <c r="G146" s="1"/>
  <c r="G198"/>
  <c r="G196" s="1"/>
  <c r="G195" s="1"/>
  <c r="G194" s="1"/>
  <c r="G202"/>
  <c r="G206"/>
  <c r="G204" s="1"/>
  <c r="G210"/>
  <c r="G212"/>
  <c r="G216"/>
  <c r="G215" s="1"/>
  <c r="G214" s="1"/>
  <c r="G220"/>
  <c r="G219" s="1"/>
  <c r="G218" s="1"/>
  <c r="G225"/>
  <c r="G223" s="1"/>
  <c r="G234"/>
  <c r="G233" s="1"/>
  <c r="G232" s="1"/>
  <c r="G231" s="1"/>
  <c r="G230" s="1"/>
  <c r="G228"/>
  <c r="G227" s="1"/>
  <c r="G159"/>
  <c r="G158" s="1"/>
  <c r="G161"/>
  <c r="G172"/>
  <c r="G171" s="1"/>
  <c r="G170" s="1"/>
  <c r="G169" s="1"/>
  <c r="G178"/>
  <c r="G177" s="1"/>
  <c r="G176" s="1"/>
  <c r="G175" s="1"/>
  <c r="G165"/>
  <c r="G164" s="1"/>
  <c r="G184"/>
  <c r="G183" s="1"/>
  <c r="G182" s="1"/>
  <c r="G181" s="1"/>
  <c r="G189"/>
  <c r="G188" s="1"/>
  <c r="G187" s="1"/>
  <c r="G186" s="1"/>
  <c r="G259"/>
  <c r="G258" s="1"/>
  <c r="G257" s="1"/>
  <c r="G262"/>
  <c r="G269"/>
  <c r="G268" s="1"/>
  <c r="G267" s="1"/>
  <c r="G266" s="1"/>
  <c r="G275"/>
  <c r="G278"/>
  <c r="G280"/>
  <c r="G285"/>
  <c r="G284" s="1"/>
  <c r="G283" s="1"/>
  <c r="G282" s="1"/>
  <c r="G294"/>
  <c r="G292"/>
  <c r="G290"/>
  <c r="G301"/>
  <c r="G300" s="1"/>
  <c r="G299" s="1"/>
  <c r="G306"/>
  <c r="G308"/>
  <c r="G316"/>
  <c r="G315" s="1"/>
  <c r="G314" s="1"/>
  <c r="G313" s="1"/>
  <c r="G320"/>
  <c r="G319" s="1"/>
  <c r="G326"/>
  <c r="G328"/>
  <c r="G331"/>
  <c r="G425"/>
  <c r="G424" s="1"/>
  <c r="G423" s="1"/>
  <c r="G429"/>
  <c r="G431"/>
  <c r="G433"/>
  <c r="G338"/>
  <c r="G337" s="1"/>
  <c r="G343"/>
  <c r="G340" s="1"/>
  <c r="G341"/>
  <c r="G351"/>
  <c r="G349"/>
  <c r="G354"/>
  <c r="G356"/>
  <c r="G361"/>
  <c r="G359"/>
  <c r="G379"/>
  <c r="G378" s="1"/>
  <c r="G377" s="1"/>
  <c r="G383"/>
  <c r="G382" s="1"/>
  <c r="G387"/>
  <c r="G386" s="1"/>
  <c r="G392"/>
  <c r="G391" s="1"/>
  <c r="G390" s="1"/>
  <c r="G402"/>
  <c r="G401" s="1"/>
  <c r="G400" s="1"/>
  <c r="G406"/>
  <c r="G405" s="1"/>
  <c r="G404" s="1"/>
  <c r="G418"/>
  <c r="G417" s="1"/>
  <c r="G398"/>
  <c r="G397" s="1"/>
  <c r="G396" s="1"/>
  <c r="G395" s="1"/>
  <c r="G415"/>
  <c r="G414" s="1"/>
  <c r="G413" s="1"/>
  <c r="G411"/>
  <c r="G410" s="1"/>
  <c r="G409" s="1"/>
  <c r="G367"/>
  <c r="G366" s="1"/>
  <c r="G365" s="1"/>
  <c r="G364" s="1"/>
  <c r="G363" s="1"/>
  <c r="F315"/>
  <c r="G17" i="2"/>
  <c r="G16" s="1"/>
  <c r="G15" s="1"/>
  <c r="G21"/>
  <c r="G20" s="1"/>
  <c r="G19" s="1"/>
  <c r="G27"/>
  <c r="G29"/>
  <c r="G35"/>
  <c r="G34" s="1"/>
  <c r="G46"/>
  <c r="G45" s="1"/>
  <c r="G44" s="1"/>
  <c r="G50"/>
  <c r="G49" s="1"/>
  <c r="G48" s="1"/>
  <c r="G70"/>
  <c r="G74"/>
  <c r="G80"/>
  <c r="G82"/>
  <c r="G84"/>
  <c r="G87"/>
  <c r="G91"/>
  <c r="G89"/>
  <c r="G72"/>
  <c r="G56"/>
  <c r="G55" s="1"/>
  <c r="G54" s="1"/>
  <c r="G53" s="1"/>
  <c r="G62"/>
  <c r="G61" s="1"/>
  <c r="G60" s="1"/>
  <c r="G59" s="1"/>
  <c r="G66"/>
  <c r="G65" s="1"/>
  <c r="G104"/>
  <c r="G103" s="1"/>
  <c r="G102" s="1"/>
  <c r="G101" s="1"/>
  <c r="G100" s="1"/>
  <c r="G111"/>
  <c r="G110" s="1"/>
  <c r="G109" s="1"/>
  <c r="G108" s="1"/>
  <c r="G107" s="1"/>
  <c r="G115"/>
  <c r="G114" s="1"/>
  <c r="G124"/>
  <c r="G123" s="1"/>
  <c r="G122" s="1"/>
  <c r="G120"/>
  <c r="G119" s="1"/>
  <c r="G132"/>
  <c r="G134"/>
  <c r="G138"/>
  <c r="G137" s="1"/>
  <c r="G136" s="1"/>
  <c r="G143"/>
  <c r="G142" s="1"/>
  <c r="G141" s="1"/>
  <c r="G140" s="1"/>
  <c r="G149"/>
  <c r="G148" s="1"/>
  <c r="G147" s="1"/>
  <c r="G146" s="1"/>
  <c r="G152"/>
  <c r="G151" s="1"/>
  <c r="G159"/>
  <c r="G158" s="1"/>
  <c r="G157" s="1"/>
  <c r="G156" s="1"/>
  <c r="G155" s="1"/>
  <c r="G154" s="1"/>
  <c r="G209"/>
  <c r="G207" s="1"/>
  <c r="G206" s="1"/>
  <c r="G205" s="1"/>
  <c r="G213"/>
  <c r="G217"/>
  <c r="G215" s="1"/>
  <c r="G221"/>
  <c r="G223"/>
  <c r="G227"/>
  <c r="G226" s="1"/>
  <c r="G225" s="1"/>
  <c r="G230"/>
  <c r="G229" s="1"/>
  <c r="G234"/>
  <c r="G233" s="1"/>
  <c r="G232" s="1"/>
  <c r="G239"/>
  <c r="G237" s="1"/>
  <c r="G248"/>
  <c r="G247" s="1"/>
  <c r="G246" s="1"/>
  <c r="G245" s="1"/>
  <c r="G244" s="1"/>
  <c r="G242"/>
  <c r="G241" s="1"/>
  <c r="G167"/>
  <c r="G166" s="1"/>
  <c r="G169"/>
  <c r="G180"/>
  <c r="G179" s="1"/>
  <c r="G178" s="1"/>
  <c r="G177" s="1"/>
  <c r="G186"/>
  <c r="G185" s="1"/>
  <c r="G184" s="1"/>
  <c r="G183" s="1"/>
  <c r="G173"/>
  <c r="G172" s="1"/>
  <c r="G189"/>
  <c r="G188" s="1"/>
  <c r="G195"/>
  <c r="G194" s="1"/>
  <c r="G193" s="1"/>
  <c r="G192" s="1"/>
  <c r="G200"/>
  <c r="G199" s="1"/>
  <c r="G198" s="1"/>
  <c r="G197" s="1"/>
  <c r="G276"/>
  <c r="G275" s="1"/>
  <c r="G274" s="1"/>
  <c r="G279"/>
  <c r="G286"/>
  <c r="G285" s="1"/>
  <c r="G284" s="1"/>
  <c r="G283" s="1"/>
  <c r="G294"/>
  <c r="G297"/>
  <c r="G299"/>
  <c r="G292"/>
  <c r="G304"/>
  <c r="G303" s="1"/>
  <c r="G302" s="1"/>
  <c r="G301" s="1"/>
  <c r="G313"/>
  <c r="G311"/>
  <c r="G309"/>
  <c r="G320"/>
  <c r="G319" s="1"/>
  <c r="G318" s="1"/>
  <c r="G325"/>
  <c r="G327"/>
  <c r="G335"/>
  <c r="G334" s="1"/>
  <c r="G333" s="1"/>
  <c r="G332" s="1"/>
  <c r="G339"/>
  <c r="G338" s="1"/>
  <c r="G345"/>
  <c r="G347"/>
  <c r="G350"/>
  <c r="G448"/>
  <c r="G447" s="1"/>
  <c r="G446" s="1"/>
  <c r="G452"/>
  <c r="G454"/>
  <c r="G456"/>
  <c r="G357"/>
  <c r="G356" s="1"/>
  <c r="G362"/>
  <c r="G359" s="1"/>
  <c r="G370"/>
  <c r="G368"/>
  <c r="G373"/>
  <c r="G375"/>
  <c r="G380"/>
  <c r="G378"/>
  <c r="G398"/>
  <c r="G397" s="1"/>
  <c r="G396" s="1"/>
  <c r="G402"/>
  <c r="G401" s="1"/>
  <c r="G411"/>
  <c r="G410" s="1"/>
  <c r="G409" s="1"/>
  <c r="G421"/>
  <c r="G420" s="1"/>
  <c r="G419" s="1"/>
  <c r="G425"/>
  <c r="G424" s="1"/>
  <c r="G423" s="1"/>
  <c r="G439"/>
  <c r="G441"/>
  <c r="G437"/>
  <c r="G417"/>
  <c r="G416" s="1"/>
  <c r="G415" s="1"/>
  <c r="G414" s="1"/>
  <c r="G434"/>
  <c r="G433" s="1"/>
  <c r="G432" s="1"/>
  <c r="G430"/>
  <c r="G429" s="1"/>
  <c r="G428" s="1"/>
  <c r="G386"/>
  <c r="G385" s="1"/>
  <c r="G384" s="1"/>
  <c r="G383" s="1"/>
  <c r="G382" s="1"/>
  <c r="F334"/>
  <c r="G88" i="3" l="1"/>
  <c r="G93" i="2"/>
  <c r="G336" i="3"/>
  <c r="G335" s="1"/>
  <c r="G334" s="1"/>
  <c r="H224"/>
  <c r="G238" i="2"/>
  <c r="G408" i="3"/>
  <c r="H66"/>
  <c r="H49" s="1"/>
  <c r="G224"/>
  <c r="G348"/>
  <c r="G126"/>
  <c r="G125" s="1"/>
  <c r="G124" s="1"/>
  <c r="G123" s="1"/>
  <c r="G122" s="1"/>
  <c r="G121" s="1"/>
  <c r="H201"/>
  <c r="H200" s="1"/>
  <c r="G267" i="2"/>
  <c r="G266"/>
  <c r="H250" i="3"/>
  <c r="H249"/>
  <c r="G249"/>
  <c r="G250"/>
  <c r="H381"/>
  <c r="H376" s="1"/>
  <c r="H126"/>
  <c r="H125" s="1"/>
  <c r="H124" s="1"/>
  <c r="H123" s="1"/>
  <c r="H122" s="1"/>
  <c r="H121" s="1"/>
  <c r="H23"/>
  <c r="H22" s="1"/>
  <c r="H340"/>
  <c r="H336" s="1"/>
  <c r="H335" s="1"/>
  <c r="H334" s="1"/>
  <c r="H358"/>
  <c r="H348"/>
  <c r="G428"/>
  <c r="G427" s="1"/>
  <c r="G422" s="1"/>
  <c r="G421" s="1"/>
  <c r="G420" s="1"/>
  <c r="G353"/>
  <c r="G274"/>
  <c r="G273" s="1"/>
  <c r="G265" s="1"/>
  <c r="G289"/>
  <c r="G288" s="1"/>
  <c r="G287" s="1"/>
  <c r="H353"/>
  <c r="H163"/>
  <c r="G108"/>
  <c r="H305"/>
  <c r="H298" s="1"/>
  <c r="H297" s="1"/>
  <c r="H296" s="1"/>
  <c r="H239"/>
  <c r="H238" s="1"/>
  <c r="H237" s="1"/>
  <c r="H256"/>
  <c r="H255" s="1"/>
  <c r="G157"/>
  <c r="G156" s="1"/>
  <c r="G155" s="1"/>
  <c r="G154" s="1"/>
  <c r="G209"/>
  <c r="G208" s="1"/>
  <c r="G23"/>
  <c r="G22" s="1"/>
  <c r="G11" s="1"/>
  <c r="H274"/>
  <c r="H273" s="1"/>
  <c r="H265" s="1"/>
  <c r="G325"/>
  <c r="G324" s="1"/>
  <c r="G312"/>
  <c r="G305"/>
  <c r="G298" s="1"/>
  <c r="G297" s="1"/>
  <c r="G296" s="1"/>
  <c r="G256"/>
  <c r="G255" s="1"/>
  <c r="G66"/>
  <c r="G49" s="1"/>
  <c r="G29" s="1"/>
  <c r="G381"/>
  <c r="G376" s="1"/>
  <c r="H428"/>
  <c r="H427" s="1"/>
  <c r="H422" s="1"/>
  <c r="H421" s="1"/>
  <c r="H420" s="1"/>
  <c r="H325"/>
  <c r="H324" s="1"/>
  <c r="H108"/>
  <c r="G358"/>
  <c r="H408"/>
  <c r="H157"/>
  <c r="H156" s="1"/>
  <c r="H155" s="1"/>
  <c r="H154" s="1"/>
  <c r="H289"/>
  <c r="H288" s="1"/>
  <c r="H287" s="1"/>
  <c r="H209"/>
  <c r="H208" s="1"/>
  <c r="G239"/>
  <c r="G238" s="1"/>
  <c r="G237" s="1"/>
  <c r="G201"/>
  <c r="G200" s="1"/>
  <c r="G163"/>
  <c r="G180"/>
  <c r="G222"/>
  <c r="H312"/>
  <c r="H180"/>
  <c r="H222"/>
  <c r="G372" i="2"/>
  <c r="G165"/>
  <c r="G164" s="1"/>
  <c r="G163" s="1"/>
  <c r="G162" s="1"/>
  <c r="G145"/>
  <c r="G427"/>
  <c r="G367"/>
  <c r="G355"/>
  <c r="G354" s="1"/>
  <c r="G353" s="1"/>
  <c r="G451"/>
  <c r="G450" s="1"/>
  <c r="G445" s="1"/>
  <c r="G444" s="1"/>
  <c r="G443" s="1"/>
  <c r="G253"/>
  <c r="G252" s="1"/>
  <c r="G251" s="1"/>
  <c r="G308"/>
  <c r="G307" s="1"/>
  <c r="G306" s="1"/>
  <c r="G131"/>
  <c r="G130" s="1"/>
  <c r="G129" s="1"/>
  <c r="G128" s="1"/>
  <c r="G127" s="1"/>
  <c r="G191"/>
  <c r="G436"/>
  <c r="G377"/>
  <c r="G366" s="1"/>
  <c r="G365" s="1"/>
  <c r="G364" s="1"/>
  <c r="G324"/>
  <c r="G317" s="1"/>
  <c r="G316" s="1"/>
  <c r="G315" s="1"/>
  <c r="G113"/>
  <c r="G400"/>
  <c r="G395" s="1"/>
  <c r="G220"/>
  <c r="G219" s="1"/>
  <c r="G212"/>
  <c r="G211" s="1"/>
  <c r="G291"/>
  <c r="G290" s="1"/>
  <c r="G282" s="1"/>
  <c r="G344"/>
  <c r="G343" s="1"/>
  <c r="G331"/>
  <c r="G273"/>
  <c r="G272" s="1"/>
  <c r="G69"/>
  <c r="G52" s="1"/>
  <c r="G26"/>
  <c r="G25" s="1"/>
  <c r="G14" s="1"/>
  <c r="G13" s="1"/>
  <c r="G171"/>
  <c r="G236"/>
  <c r="G32" l="1"/>
  <c r="G10" i="3"/>
  <c r="H29"/>
  <c r="H193"/>
  <c r="H192" s="1"/>
  <c r="H191" s="1"/>
  <c r="G236"/>
  <c r="G347"/>
  <c r="G346" s="1"/>
  <c r="G345" s="1"/>
  <c r="H347"/>
  <c r="H346" s="1"/>
  <c r="H345" s="1"/>
  <c r="H11"/>
  <c r="H10" s="1"/>
  <c r="G264"/>
  <c r="H236"/>
  <c r="G126" i="2"/>
  <c r="G250"/>
  <c r="H153" i="3"/>
  <c r="H311"/>
  <c r="G193"/>
  <c r="G192" s="1"/>
  <c r="G191" s="1"/>
  <c r="H375"/>
  <c r="H264"/>
  <c r="G311"/>
  <c r="G153"/>
  <c r="G375"/>
  <c r="G161" i="2"/>
  <c r="G281"/>
  <c r="G394"/>
  <c r="G352" s="1"/>
  <c r="G204"/>
  <c r="G203" s="1"/>
  <c r="G202" s="1"/>
  <c r="G330"/>
  <c r="G28" i="3" l="1"/>
  <c r="G333"/>
  <c r="G310" s="1"/>
  <c r="H333"/>
  <c r="H310" s="1"/>
  <c r="H28"/>
  <c r="G31" i="2"/>
  <c r="G329"/>
  <c r="G435" i="3" l="1"/>
  <c r="H435"/>
  <c r="G458" i="2"/>
</calcChain>
</file>

<file path=xl/sharedStrings.xml><?xml version="1.0" encoding="utf-8"?>
<sst xmlns="http://schemas.openxmlformats.org/spreadsheetml/2006/main" count="3608" uniqueCount="430">
  <si>
    <t>Наименование</t>
  </si>
  <si>
    <t>ПР</t>
  </si>
  <si>
    <t>ЦСР</t>
  </si>
  <si>
    <t>ВР</t>
  </si>
  <si>
    <t>Сумма</t>
  </si>
  <si>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</si>
  <si>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</si>
  <si>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</si>
  <si>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</si>
  <si>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</si>
  <si>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</si>
  <si>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</si>
  <si>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законодательного (представительного) органа государственной власти и представительных органов муниципальных образований</t>
  </si>
  <si>
    <t>03</t>
  </si>
  <si>
    <t>Центральный аппарат</t>
  </si>
  <si>
    <t>Закупка товаров, работ и услуг для государственных (муниципальных) нужд</t>
  </si>
  <si>
    <t>200</t>
  </si>
  <si>
    <t>Иные бюджетные ассигнования</t>
  </si>
  <si>
    <t>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</si>
  <si>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</si>
  <si>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</si>
  <si>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</si>
  <si>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</si>
  <si>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</si>
  <si>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</si>
  <si>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Резервные фонды </t>
  </si>
  <si>
    <t>11</t>
  </si>
  <si>
    <t>Другие общегосударственные вопросы</t>
  </si>
  <si>
    <t>13</t>
  </si>
  <si>
    <t>Межбюджетные трансферты</t>
  </si>
  <si>
    <t>500</t>
  </si>
  <si>
    <t>Мобилизационная и вневойсковая подготовка</t>
  </si>
  <si>
    <t>Дорожное хозяйство (дорожные фонды)</t>
  </si>
  <si>
    <t>Жилищное хозяйство</t>
  </si>
  <si>
    <t>Реализация программных мероприятий</t>
  </si>
  <si>
    <t>Охрана объектов растительного и животного мира и среды их обитания</t>
  </si>
  <si>
    <t>Дошкольное образование</t>
  </si>
  <si>
    <t>Предоставление субсидий бюджетным, автономным учреждениям и иным некоммерческим организациям</t>
  </si>
  <si>
    <t>600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</si>
  <si>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</si>
  <si>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</si>
  <si>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</si>
  <si>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</si>
  <si>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Санитарно-эпидемиологическое благополучие</t>
  </si>
  <si>
    <t>Охрана семьи и детства</t>
  </si>
  <si>
    <t>Массовый спорт</t>
  </si>
  <si>
    <t xml:space="preserve">Глава </t>
  </si>
  <si>
    <t>09</t>
  </si>
  <si>
    <t>07</t>
  </si>
  <si>
    <t>Публичные нормативные обязательства</t>
  </si>
  <si>
    <t>Ведомство</t>
  </si>
  <si>
    <t>Ведомственная  структура расходов бюджета Сабинского</t>
  </si>
  <si>
    <t>Исполнительный комитет Сабинского муниципального района</t>
  </si>
  <si>
    <t>Жилищно-коммунальное хозяйство</t>
  </si>
  <si>
    <t>Национальная экономика</t>
  </si>
  <si>
    <t>Охрана окружающей среды</t>
  </si>
  <si>
    <t>Предоставление субсидии бюджетным, автономным учреждениям и иным некоммерческим организациям</t>
  </si>
  <si>
    <t>Проведение мероприятий для детей и молодежи</t>
  </si>
  <si>
    <t>08</t>
  </si>
  <si>
    <t>10</t>
  </si>
  <si>
    <t>14</t>
  </si>
  <si>
    <t>Пенсионное обеспечение</t>
  </si>
  <si>
    <t>Доплаты к пенсиям, дополнительное пенсионное обеспечение</t>
  </si>
  <si>
    <t>Социальное обеспечение и иные выплаты населению</t>
  </si>
  <si>
    <t>Финансово-бюджетная палата Сабинского муниципального района</t>
  </si>
  <si>
    <t>Контрольно-счетная палата Сабинского муниципального района</t>
  </si>
  <si>
    <t>Культура, кинематография</t>
  </si>
  <si>
    <t>Здравоохранение</t>
  </si>
  <si>
    <t>Физическая культура и спорт</t>
  </si>
  <si>
    <t>Национальная оборона</t>
  </si>
  <si>
    <t>Палата имущественных и земельных отношений Сабинского муниципального района</t>
  </si>
  <si>
    <t>МКУ "Управление образования исполнительного комитета Сабинского муниципального района"</t>
  </si>
  <si>
    <t>Уплата налога на имущество организаций и земельного налога</t>
  </si>
  <si>
    <t>Резервный фонд Сабинского муниципального района</t>
  </si>
  <si>
    <t xml:space="preserve">Выполнение других обязательств района </t>
  </si>
  <si>
    <t>Сельское хозяйство и рыболовство</t>
  </si>
  <si>
    <t>Содержание и управление дорожным хозяйством</t>
  </si>
  <si>
    <t>99 0 00 0000 0</t>
  </si>
  <si>
    <t>99 0 00 0203 0</t>
  </si>
  <si>
    <t>99 0 00 0204 0</t>
  </si>
  <si>
    <t>99 0 00 0295 0</t>
  </si>
  <si>
    <t>02 2 08 2530 2</t>
  </si>
  <si>
    <t>03 5 03 2533 0</t>
  </si>
  <si>
    <t>99 0 00 5930 0</t>
  </si>
  <si>
    <t>99 0 00 9203 0</t>
  </si>
  <si>
    <t>99 0 00 5118 0</t>
  </si>
  <si>
    <t>Обеспечение мероприятий по капитальному ремонту многоквартирных домов</t>
  </si>
  <si>
    <t>04 0 00 0000 0</t>
  </si>
  <si>
    <t>18 0 00 0000 0</t>
  </si>
  <si>
    <t>18 0 01 0000 0</t>
  </si>
  <si>
    <t>18 0 01 0204 0</t>
  </si>
  <si>
    <t>16 0 00 0000 0</t>
  </si>
  <si>
    <t>16 0 01 0000 0</t>
  </si>
  <si>
    <t>16 0 01 0204 0</t>
  </si>
  <si>
    <t xml:space="preserve">99 0 00 0000 0 </t>
  </si>
  <si>
    <t>09 0 00 0000 0</t>
  </si>
  <si>
    <t>08 0 00 0000 0</t>
  </si>
  <si>
    <t>Обеспечение деятельности клубов и культурно-досуговых центров</t>
  </si>
  <si>
    <t>Обеспечение деятельности  музеев</t>
  </si>
  <si>
    <t>Обеспечение деятельности  библиотек</t>
  </si>
  <si>
    <t>Мероприятия в области культуры</t>
  </si>
  <si>
    <t xml:space="preserve">Комплектование книжных фондов за счет средств муниципального района </t>
  </si>
  <si>
    <t>08 3 01 4401 0</t>
  </si>
  <si>
    <t>08 3 01 0000 0</t>
  </si>
  <si>
    <t>08 3 00 0000 0</t>
  </si>
  <si>
    <t>99 0 00 4910 0</t>
  </si>
  <si>
    <t>300</t>
  </si>
  <si>
    <t>03 0 00 0000 0</t>
  </si>
  <si>
    <t>Компенсация за присмотр и уход за ребенком в образовательных учреждениях, реализующих образовательную программу дошкольного образования</t>
  </si>
  <si>
    <t>08 1 00 0000 0</t>
  </si>
  <si>
    <t>08 1 01 0000 0</t>
  </si>
  <si>
    <t>08 1 01 4409 0</t>
  </si>
  <si>
    <t>08 1 01 4409 9</t>
  </si>
  <si>
    <t>08 3 01 4409 0</t>
  </si>
  <si>
    <t>08 3 01 4409 9</t>
  </si>
  <si>
    <t>08 4 01 0000 0</t>
  </si>
  <si>
    <t>08 4 01 4409 1</t>
  </si>
  <si>
    <t>08 4 01 4409 9</t>
  </si>
  <si>
    <t>08 6 00 0000 0</t>
  </si>
  <si>
    <t>08 6 01 0000 0</t>
  </si>
  <si>
    <t>08 6 01 1099 0</t>
  </si>
  <si>
    <t xml:space="preserve">11 </t>
  </si>
  <si>
    <t>Мероприятия физической культуры и спорта в области массового спорта</t>
  </si>
  <si>
    <t>ВСЕГО РАСХОДОВ</t>
  </si>
  <si>
    <t>Обеспечение деятельности  учреждений бухгалтерского учета</t>
  </si>
  <si>
    <t>Совет Сабинского муниципального района</t>
  </si>
  <si>
    <t>Национальная безопасность и правоохранительная деятельность</t>
  </si>
  <si>
    <t>Социальная политика</t>
  </si>
  <si>
    <t xml:space="preserve">Межбюджетные трансферты общего характера бюджетам бюджетной системы Российской федерации </t>
  </si>
  <si>
    <t>Дотации на выравнивание бюджетной обеспеченности субъектов Российской федерации и муниципальных образований</t>
  </si>
  <si>
    <t>02 0 00 0000 0</t>
  </si>
  <si>
    <t>02 1 00 0000 0</t>
  </si>
  <si>
    <t>02 1 01 0000 0</t>
  </si>
  <si>
    <t>02 1 03 0000 0</t>
  </si>
  <si>
    <t>02 2 00 0000 0</t>
  </si>
  <si>
    <t>02 2 02 0000 0</t>
  </si>
  <si>
    <t>02 2 02 4210 0</t>
  </si>
  <si>
    <t>Основное мероприятие "Обеспечение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организациях"</t>
  </si>
  <si>
    <t>02 2 08 0000 0</t>
  </si>
  <si>
    <t>02 2 08 2528 0</t>
  </si>
  <si>
    <t>02 1 01 2537 0</t>
  </si>
  <si>
    <t>02 2 09 0000 0</t>
  </si>
  <si>
    <t>02 3 00 0000 0</t>
  </si>
  <si>
    <t>02 3 01 0000 0</t>
  </si>
  <si>
    <t>02 3 01 4232 9</t>
  </si>
  <si>
    <t>02 3 03 0000 0</t>
  </si>
  <si>
    <t>02 2 08 2530 1</t>
  </si>
  <si>
    <t>99 0 00 4520 0</t>
  </si>
  <si>
    <t>11 0 00 0000 0</t>
  </si>
  <si>
    <t>11 0 01 0000 0</t>
  </si>
  <si>
    <t>06 0 00 0000 0</t>
  </si>
  <si>
    <t>Обеспечение деятельности учреждений молодежной политики</t>
  </si>
  <si>
    <t>22 0 00 0000 0</t>
  </si>
  <si>
    <t>390</t>
  </si>
  <si>
    <t>Образование</t>
  </si>
  <si>
    <t>99 0 00 0741 1</t>
  </si>
  <si>
    <t>08 4 00 0000 0</t>
  </si>
  <si>
    <t>99 0 00 2990 0</t>
  </si>
  <si>
    <t xml:space="preserve">Управление организацией и проведением мероприятий в области гражданской обороны и защиты в чрезвычайных ситуациях </t>
  </si>
  <si>
    <t>Мероприятия по регулированию качества окружающей среды</t>
  </si>
  <si>
    <t>03 5 00 0000 0</t>
  </si>
  <si>
    <t>03 5 03 0000 0</t>
  </si>
  <si>
    <t>08 Е 00 0000 0</t>
  </si>
  <si>
    <t>08 Е 01 0000 0</t>
  </si>
  <si>
    <t>08 Е 01 4402 0</t>
  </si>
  <si>
    <t>Обеспечение хранения, учета, комплектования и использования документов архивного фонда и других архивных документов</t>
  </si>
  <si>
    <t>03 1 00 0000 0</t>
  </si>
  <si>
    <t>03 1 02 0000 0</t>
  </si>
  <si>
    <t>03 5 01 0000 0</t>
  </si>
  <si>
    <t>03 5 01 1320 0</t>
  </si>
  <si>
    <t>Д1 0 00 0000 0</t>
  </si>
  <si>
    <t>Таблица 1</t>
  </si>
  <si>
    <t>Диспансеризация муниципальных служащих</t>
  </si>
  <si>
    <t>Д1 0 00 0365 0</t>
  </si>
  <si>
    <t>09 1 01 0000 0</t>
  </si>
  <si>
    <t>09 1 01 7446 0</t>
  </si>
  <si>
    <t>99 0 00 8006 0</t>
  </si>
  <si>
    <t>11 0 01 1099 0</t>
  </si>
  <si>
    <t>06 1 00 0000 0</t>
  </si>
  <si>
    <t>06 1 01 0000 0</t>
  </si>
  <si>
    <t>Другие вопросы в области национальной безопасности и правоохранительной деятельности</t>
  </si>
  <si>
    <t>07 0 00 0000 0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</si>
  <si>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</si>
  <si>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02 1 02 0000 0</t>
  </si>
  <si>
    <t>09 1 00 0000 0</t>
  </si>
  <si>
    <t>06 1 01 2270 0</t>
  </si>
  <si>
    <t>Содержание муниципальных служащих, обеспечивающих деятельность общественных пунктов охраны порядка</t>
  </si>
  <si>
    <t>Подпрограмма "Реализация мероприятий по капитальному ремонту общего имущества  многоквартирных домов, включенные в состав Республиканской программы проведения капитального ремонта многоквартирных домов"</t>
  </si>
  <si>
    <t>07 2 00 0000 0</t>
  </si>
  <si>
    <t>07 2 01 0000 0</t>
  </si>
  <si>
    <t>Дополнительное образование детей</t>
  </si>
  <si>
    <t>РЗ</t>
  </si>
  <si>
    <t xml:space="preserve">Физическая культура </t>
  </si>
  <si>
    <t>05 0 00 0000 0</t>
  </si>
  <si>
    <t>05 0 01 0000 0</t>
  </si>
  <si>
    <t>05 0 01 4310 0</t>
  </si>
  <si>
    <t>07 2 01 2267 7</t>
  </si>
  <si>
    <t>Социальное обеспечение населения</t>
  </si>
  <si>
    <t>Обеспечение государственных гарантий реализации прав на получение общедоступного и бесплатного, начального общего, основного общего, среднего общего образования в муниципальных общеобразовательных организациях, 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</si>
  <si>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</si>
  <si>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Реализация государственных полномочий РТ  по образованию и организации деятельности комиссий по делам несовершеннолетних и защите их прав</t>
  </si>
  <si>
    <t>Реализация государственных полномочий РТ  по образованию и организации деятельности административных комиссий</t>
  </si>
  <si>
    <t>Реализация государственных полномочий РТ в области архивного дела</t>
  </si>
  <si>
    <t>Реализация государственных полномочий РТ в области опеки и попечительства</t>
  </si>
  <si>
    <t>Реализация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</si>
  <si>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 xml:space="preserve">Реализация государственных  полномочий РТ  по сбору информации от поселений, входящих в муниципальный район, необходимой для ведения регистра  муниципальных нормативных правовых актов Республики Татарстан </t>
  </si>
  <si>
    <t>Реализация государственных полномочий РТ по предоставлению земельных участков, государственная собственность на которые не разграничена</t>
  </si>
  <si>
    <t>Реализация государственных полномочий РТ по государственной регистрации актов гражданского состояния</t>
  </si>
  <si>
    <t>Реализация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</si>
  <si>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Дотации на выравнивание бюджетной обеспеченности  поселений   за счет субсидии бюджету муниципального района в целях софинансирования расходных обязательств, возникающих при выполнении полномочий органов местного самоуправления муниципального района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             </t>
  </si>
  <si>
    <t>02 1 02 4360 1</t>
  </si>
  <si>
    <t>02 3 03 4360 1</t>
  </si>
  <si>
    <t xml:space="preserve">02 3 03 4360 1 </t>
  </si>
  <si>
    <t>02 1 03 S005 0</t>
  </si>
  <si>
    <t>02 2 02 S005 0</t>
  </si>
  <si>
    <t>02 3 01 S005 0</t>
  </si>
  <si>
    <t>99 0 00 S004 0</t>
  </si>
  <si>
    <t>22 0 01 1099 1</t>
  </si>
  <si>
    <t>99 0 00 9708 0</t>
  </si>
  <si>
    <t>99 0 00 9241 0</t>
  </si>
  <si>
    <t>Страхование муниципальных служащих</t>
  </si>
  <si>
    <t>02 1 03 4200 0</t>
  </si>
  <si>
    <t>02 3 01 4232 0</t>
  </si>
  <si>
    <t>Развитие  организаций дополнительного образования  художественно-эстетической направленности, реализующих дополнительные общеобразовательные программы за счет местного бюджета</t>
  </si>
  <si>
    <t>Развитие многопрофильных  организаций дополнительного образования и организаций дополнительного образования художественно-эстетической направленности, реализующих дополнительные общеобразовательные программы за счет субсидии из РТ</t>
  </si>
  <si>
    <t>Проведение мероприятий для детей и молодежи за счет местного бюджета</t>
  </si>
  <si>
    <t>Развитие дошкольных образовательных организаций за счет местного бюджета</t>
  </si>
  <si>
    <t>Развитие дошкольных образовательных организаций за счет субсидии из РТ</t>
  </si>
  <si>
    <t>Развитие общеобразовательных организаций, включая школы - детские сады за счет местного бюджета</t>
  </si>
  <si>
    <t>Развитие общеобразовательных организаций, включая школы - детские сады  и общеобразовательных организаций, имеющих интернат за счет субсидии из РТ</t>
  </si>
  <si>
    <t>Проведение мероприятий для детей и молодежи за счет субсидии из РТ</t>
  </si>
  <si>
    <t>06 1 01 1099 1</t>
  </si>
  <si>
    <t>Таблица 2</t>
  </si>
  <si>
    <t>02 2 08 5303 1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</si>
  <si>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</si>
  <si>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03 5 03 2311 0</t>
  </si>
  <si>
    <t>03 5 03 2312 0</t>
  </si>
  <si>
    <t>03 5 03 2313 0</t>
  </si>
  <si>
    <t>03 1 02 2551 0</t>
  </si>
  <si>
    <t xml:space="preserve">Дотации на выравнивание бюджетной обеспеченности  поселений   за счет субвенции бюджету муниципального района  из Республики Татарстан на реализацию государственных полномочий по расчету и предоставлению дотаций бюджетам поселений </t>
  </si>
  <si>
    <t>Реализация государственных полномочий РТ в области государственной молодежной политики</t>
  </si>
  <si>
    <t>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</si>
  <si>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полномочий РТ в сфере обеспечения равной доступности услуг общественного транспорта на территории РТ для отдельных категорий граждан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</si>
  <si>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</si>
  <si>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РТ по назначению и выплате вознаграждения, причитающегося опекунам или попечителям, исполняющим свои обязанности возмездно</t>
  </si>
  <si>
    <t>Реализация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</si>
  <si>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</si>
  <si>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Реализация государственных полномочий РТ в области образования</t>
  </si>
  <si>
    <t>Реализация государственных полномочий РТ в области методического и  информационно-технологического обеспечения учреждений</t>
  </si>
  <si>
    <t>Реализация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</si>
  <si>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Защита населения и территории от чрезвычайных ситуаций природного и техногенного характера, пожарная безопасность</t>
  </si>
  <si>
    <t>38 0 00 0000 0</t>
  </si>
  <si>
    <t>38 1 00 0000 0</t>
  </si>
  <si>
    <t>38 1 01 0000 0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</si>
  <si>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</si>
  <si>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38 1 01 2132 0</t>
  </si>
  <si>
    <t>38 3 00 0000 0</t>
  </si>
  <si>
    <t>38 3 01 0000 0</t>
  </si>
  <si>
    <t>38 3 01 4319 0</t>
  </si>
  <si>
    <t>Обеспечение деятельности спортивных объектов</t>
  </si>
  <si>
    <t>Обеспечение деятельности спортивных школ</t>
  </si>
  <si>
    <t>37 0 00 0000 0</t>
  </si>
  <si>
    <t>37 2 00 0000 0</t>
  </si>
  <si>
    <t>37 2 01 0000 0</t>
  </si>
  <si>
    <t>37 2 01 4821 0</t>
  </si>
  <si>
    <t>37 2 01 4822 0</t>
  </si>
  <si>
    <t>37 1 00 0000 0</t>
  </si>
  <si>
    <t>37 1 01 0000 0</t>
  </si>
  <si>
    <t>37 1 01 1287 0</t>
  </si>
  <si>
    <t>Реализация государственных полномочий РТ по государственной регистрации актов гражданского состояния за счет федерального бюджета</t>
  </si>
  <si>
    <t>04 4 F3 6748 4</t>
  </si>
  <si>
    <t>04 4 00 0000 0</t>
  </si>
  <si>
    <t>Подпрограмма «Реализация мероприятий федерального проекта «Обеспечение устойчивого сокращения непригодного для проживания жилищного фонда»</t>
  </si>
  <si>
    <t>04 4 F3 6748 3</t>
  </si>
  <si>
    <t>Федеральный проект «Обеспечение устойчивого сокращения непригодного для проживания жилищного фонда»</t>
  </si>
  <si>
    <t>04 4 F3 0000 0</t>
  </si>
  <si>
    <t>04 4 F3 6748 0</t>
  </si>
  <si>
    <t>Капитальные вложения в объекты муниципальной собственности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</si>
  <si>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</si>
  <si>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38 1 01 S232 0</t>
  </si>
  <si>
    <t>Реализация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РФ на осуществление первичного воинского учета органами местного самоуправления поселений на территориях которых отсутствуют структурные подразделения военных коммисариатов</t>
  </si>
  <si>
    <t>Приложение №3</t>
  </si>
  <si>
    <t>ВСЕГО РАСХОДОВ(без условно-утвержденных расходов)</t>
  </si>
  <si>
    <t>Непрограммные направления деятельности</t>
  </si>
  <si>
    <t>Создание благоприятных условий для устройства детей-сирот и детей, оставшихся без попечения родителей, на воспитание в семью</t>
  </si>
  <si>
    <t>Совершенствование деятельности по профилактике правонарушений и преступлений</t>
  </si>
  <si>
    <t>Повышение эффективности управления в области гражданской обороны, предупреждения и ликвидации чрезвычайных ситуаций</t>
  </si>
  <si>
    <t>Организация своевременного проведения капитального ремонта общего имущества в многоквартирных домах</t>
  </si>
  <si>
    <t>Обеспечение охраны окружающей среды</t>
  </si>
  <si>
    <t>Организация предоставления дополнительного образования</t>
  </si>
  <si>
    <t>Патриотическое воспитание, формирование здорового образа жизни детей и молодежи</t>
  </si>
  <si>
    <t>Совершенствование деятельности по профилактике правонарушений и преступлений"</t>
  </si>
  <si>
    <t>Создание условий для организации отдыха детей и молодежи, их оздоровления, обеспечение их занятости и повышение оздоровительного эффекта</t>
  </si>
  <si>
    <t xml:space="preserve"> Развитие молодежной политики в Сабинском  муниципальном районе</t>
  </si>
  <si>
    <t>Модернизация системы дополнительного образования, проведение мероприятий в области образования</t>
  </si>
  <si>
    <t>Предоставление мер социальной поддержки отдельным категориям граждан</t>
  </si>
  <si>
    <t>Реализация государственной политики в области физической культуры и спорта Сабинском муниципальном районе</t>
  </si>
  <si>
    <t>Организация проведения мероприятий в области физической культуры и спорта</t>
  </si>
  <si>
    <t xml:space="preserve">Обеспечение долгосрочной сбалансированности и устойчивости бюджетной системы </t>
  </si>
  <si>
    <t>Обеспечение эффективного распоряжения и использования государственного имущества и земельных участков</t>
  </si>
  <si>
    <t xml:space="preserve">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</si>
  <si>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Реализация дошкольного образования</t>
  </si>
  <si>
    <t>Реализация общего образования</t>
  </si>
  <si>
    <t>Модернизация системы  общего образования, проведение мероприятий в области образования"</t>
  </si>
  <si>
    <t>Развитие молодежной политики в Сабинском  муниципальном районе</t>
  </si>
  <si>
    <t>Модернизация системы дошкольного образования, проведение мероприятий в области образования</t>
  </si>
  <si>
    <t>Модернизация системы  общего образования, проведение мероприятий в области образования</t>
  </si>
  <si>
    <t>Сохранение и укрепление здоровья детей</t>
  </si>
  <si>
    <t xml:space="preserve">Создание условий для сохранения, изучения и развития татарского, русского и других языков в Сабинском муниципальном районе </t>
  </si>
  <si>
    <t>Обеспечение питанием обучающихся в образовательных учреждениях</t>
  </si>
  <si>
    <t>Создание благоприятных условий для устройства детей-сирот и детей, оставшихся без попечения родителей, на воспитание в семью"</t>
  </si>
  <si>
    <t xml:space="preserve"> Патриотическое воспитание, формирование здорового образа жизни детей и молодежи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</si>
  <si>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</si>
  <si>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 xml:space="preserve"> Организация предоставления дополнительного образования</t>
  </si>
  <si>
    <t>27 0 00 0000 0</t>
  </si>
  <si>
    <t>27 0 01 0000 0</t>
  </si>
  <si>
    <t>Реализация антикоррупционной политики в Сабинском муниципальном районе</t>
  </si>
  <si>
    <t>Реализация программных  мероприятий</t>
  </si>
  <si>
    <t>06 2 00 0000 0</t>
  </si>
  <si>
    <t>06 2 01 0000 0</t>
  </si>
  <si>
    <t>06 2 01 1099 1</t>
  </si>
  <si>
    <t>Профилактика терроризма и экстремизма</t>
  </si>
  <si>
    <t>Транспорт</t>
  </si>
  <si>
    <t xml:space="preserve">99 0 00S005 0 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</si>
  <si>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 местного бюджета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</si>
  <si>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пункты, финансируемые за счетсубсидии из РТ</t>
  </si>
  <si>
    <t>Организация пассажирских перевозок по межмуниципальным маршрутам в пределах муниципального района</t>
  </si>
  <si>
    <t>99 0 00 0318 0</t>
  </si>
  <si>
    <t>14 0 00 0000 0</t>
  </si>
  <si>
    <t>Подпрограмма "Устойчивое развитие сельских территорий"</t>
  </si>
  <si>
    <t>Благоустройство</t>
  </si>
  <si>
    <t>Реализация мероприятий по благоустройству сельских территорий</t>
  </si>
  <si>
    <t>2025 год</t>
  </si>
  <si>
    <t>04 5 00 0000 0</t>
  </si>
  <si>
    <t>04 5 01 0000 0</t>
  </si>
  <si>
    <t>04 5 01 9601 0</t>
  </si>
  <si>
    <t>99 0 00 1000 0</t>
  </si>
  <si>
    <t>Прочие выплаты</t>
  </si>
  <si>
    <t>Дотации на выравнивание бюджетной обеспеченности поселений, источником финансового обеспечения которых являются средства бюджетов муниципальных районов</t>
  </si>
  <si>
    <t>99 0 00 2504 0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</si>
  <si>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</si>
  <si>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 xml:space="preserve">Развитие дошкольных образовательных организаций </t>
  </si>
  <si>
    <t>2026 год</t>
  </si>
  <si>
    <t>к решению Совета Сабинского муниципального района "О бюджете Сабинского муниципального района Республики Татарстан на 2024 год и  на плановый период 2025  и 2026 годов"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</si>
  <si>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</si>
  <si>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</t>
  </si>
  <si>
    <t>Обеспечение мероприятий Республиканской адресной программы по переселению граждан из аварийного жилищного фонда на 2019 – 2026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</t>
  </si>
  <si>
    <t>Спорт высших достижений</t>
  </si>
  <si>
    <t>38 1 01 2232 0</t>
  </si>
  <si>
    <t>Муниципальная программа адресной социальной защиты населения Сабинского муниципального района Республики Татарстан на 2024-2026 годы</t>
  </si>
  <si>
    <t>Подпрограмма "Улучшение социально-экономического положения семей на 2024-2026 годы"</t>
  </si>
  <si>
    <t>Муниципальная программа  «Развитие культуры Сабинского муниципального района Республики Татарстан на 2024-2026 годы»</t>
  </si>
  <si>
    <t>Подпрограмма "Развитие архивного дела  Сабинского муниципального района Республики Татарстан на 2024-2026 годы"</t>
  </si>
  <si>
    <t>Реализация государственной политики в области архивного дела Сабинского муниципального района Республики Татарстан на 2024-2026 годы</t>
  </si>
  <si>
    <t>Муниципальная программа "Реализация антикоррупционной политики в Сабинском муниципальном районе Республики Татарстан на 2024-2026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</si>
  <si>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2024-2026 годы"</t>
  </si>
  <si>
    <t>Подпрограмма "Снижение рисков и смягчение последствий чрезвычайных ситуацийи природного и техногенного характера в  Сабинском  муниципальном районе Республики Татарстан на 2024-2026 годы"</t>
  </si>
  <si>
    <t>Муниципальная программа "Обеспечение общественного порядка и противодействие преступности в Сабинском муниципальном районе Республики Татарстан на 2024-2026 годы"</t>
  </si>
  <si>
    <t>Подпрограмма "Организация деятельности по профилактике правонарушений и преступлений в Сабинском муниципальном районе Республики Татарстан на 2024-2026 годы"</t>
  </si>
  <si>
    <t>Муниципальная программа ремонта и приведения в нормативное состояние автодорог общего пользования местного значения Сабинского муниципального района Республики Татарстан на 2024-2026 годы</t>
  </si>
  <si>
    <t>Муниципальная программа обеспечения экологической безопасности Сабинского муниципального района на 2024-2026 годы</t>
  </si>
  <si>
    <t>Подпрограмма "Регулирование качества окружающей среды  в Сабинском муниципальном районе Республики Татарстан на 2024-2026 годы"</t>
  </si>
  <si>
    <t>Муниципальная программа «Развитие образования Сабинского муниципального района Республики Татарстан на 2024-2026 годы»</t>
  </si>
  <si>
    <t>Подпрограмма "Развитие дополнительного образования на 2024-2026 годы"</t>
  </si>
  <si>
    <t>Муниципальная программа "Патриотическое воспитание детей и молодежи Сабинского муниципального района Республики Татарстан на 2024-2026 годы"</t>
  </si>
  <si>
    <t>Муниципальная программа «Развитие молодежной политики в Сабинском муниципальном районе Республики Татарстан на 2024-2026 годы»</t>
  </si>
  <si>
    <t>Подпрограмма "Развитие музейного дела  Сабинского муниципального района Республики Татарстан на 2024-2026 годы"</t>
  </si>
  <si>
    <t>Комплексное развитие музеев  Сабинского муниципального района Республики Татарстан на 2024-2026 годы</t>
  </si>
  <si>
    <t>Подпрограмма  "Развитие библиотечного дела  Сабинского муниципального района Республики Татарстан на 2024-2026 годы"</t>
  </si>
  <si>
    <t>Развитие системы библиотечного обслуживания  Сабинского муниципального района Республики Татарстан на 2024-2026 годы</t>
  </si>
  <si>
    <t>Подпрограмма «Развитие культурно-досуговой деятельности   Сабинского муниципального района Республики Татарстан на 2024-2026 годы»</t>
  </si>
  <si>
    <t>Развитие клубных учреждений  Сабинского муниципального района Республики Татарстан на 2024-2026 годы</t>
  </si>
  <si>
    <t>Подпрограмма "Проведение мероприятий в области культуры  Сабинского муниципального района Республики Татарстан на 2024-2026 годы"</t>
  </si>
  <si>
    <t>Проведение  прочих мероприятий в области культуры Сабинского муниципального района Республики Татарстан на 2024-2026 годы</t>
  </si>
  <si>
    <t>Муниципальная программа «Развитие физической культуры и спорта в Сабинском муниципальном районе Республики Татарстан на 2024-2026 годы»</t>
  </si>
  <si>
    <t>Подпрограмма «Развитие физической культуры и спорта в Сабинском муниципальном районе Республики Татарстан на 2024-2026 годы».</t>
  </si>
  <si>
    <t>Подпрограмма «Проведение мероприятий в области физической культуры и спорта Сабинского муниципального района Республики Татарстан на 2024-2026 годы».</t>
  </si>
  <si>
    <t>Муниципальная программа «Управление муниципальными финансами Сабинского муниципального района Республики Татарстан на 2024-2026 годы»</t>
  </si>
  <si>
    <t>Муниципальная программа «Управление муниципальным имуществом Сабинского муниципального района Республики Татарстан на 2024-2026 годы»</t>
  </si>
  <si>
    <t>Подпрограмма  "Развитие общего образования на 2024-2026 годы"</t>
  </si>
  <si>
    <t>Подпрограмма "Развитие дошкольного образования на 2024-2026 годы"</t>
  </si>
  <si>
    <t>Подпрограмма  "Развитие общего образования  на 2024-2026 годы"</t>
  </si>
  <si>
    <t>Подпрограмма "Профилактика терроризма и экстремизма в Сабинском муниципальном районе Республики Татарстан на 2024-2026 годы"</t>
  </si>
  <si>
    <t>Муниципальная программа "Образование и здоровье школьников Сабинского муниципального района Республики Татарстан на 2024-2026 годы"</t>
  </si>
  <si>
    <t>Подпрограмма  "Социальные выплаты на 2024-2026 годы"</t>
  </si>
  <si>
    <t>Муниципальная программа «Обеспечение качественным жильем и услугами жилищно-коммунального хозяйства населения Сабинского муниципального района Республики Татарстан на 2024 - 2026 годы»</t>
  </si>
  <si>
    <t>Муниципальная программа "Комплексное развитие сельских территорий Сабинского муниципального района Республики Татарстан на 2024-2026 годы"</t>
  </si>
  <si>
    <t>Подпрограмма  "Развитие общего образования  на2024-2026 годы"</t>
  </si>
  <si>
    <t>02 2 09 2304 1</t>
  </si>
  <si>
    <t>Муниципальная программа «Развитие молодежной политики в Сабинском муниципальном районе Республики Татарстан на 2023-2030 годы»</t>
  </si>
  <si>
    <t>Подпрограмма «Развитие молодежной политики в Сабинском муниципальном районе на 2023-2030 годы».</t>
  </si>
  <si>
    <t>Подрограмма «Организация отдыха детей и молодежи, их оздоровления и занятости на 2023-2030 годы»</t>
  </si>
  <si>
    <t>Подпрограмма "Развитие молодежной политики  на 2023-2030 годы"</t>
  </si>
  <si>
    <t>02 2 09 4360 1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</si>
  <si>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организацию мероприятий при осуществлении деятельности по обращению с животными без владельцев</t>
  </si>
  <si>
    <t>Реализация государственных полномочий РТ в сфере организации проведения мероприятий по предупреждению и ликвидации болезней животных, их лечению,защите населения от болезней, общих для человека и животных, а также в области обращения с животными на содержание сибиреязвенных скотомогильников и биотермических ям</t>
  </si>
  <si>
    <t>13 4 04 05370</t>
  </si>
  <si>
    <t>01 4 05 0211 0</t>
  </si>
  <si>
    <t>14 2 17 2536 1</t>
  </si>
  <si>
    <t>14 2 17 2536 2</t>
  </si>
  <si>
    <t>Муниципальная программа "Сохранение, изучение и развитие государственных языков Республики Татарстан  и других языков в Сабинском муниципальном районе на 2024 - 2026 годы"</t>
  </si>
  <si>
    <t>муниципального района Республики Татарстан на 2024 год</t>
  </si>
  <si>
    <t>(тыс.рублей)</t>
  </si>
  <si>
    <t>муниципального района Республики Татарстан на плановый период 2025  и 2026 годов</t>
  </si>
  <si>
    <t>14 2 00 0000 0</t>
  </si>
  <si>
    <t>14 2 09 0000 0</t>
  </si>
  <si>
    <t>14 2 09 L576 1</t>
  </si>
  <si>
    <t>14 2 10 0000 0</t>
  </si>
  <si>
    <t>14 2 10 L576 4</t>
  </si>
  <si>
    <t>Развитие жилищного строительства на сельских территориях и повышение уровня благоустройства домовладений</t>
  </si>
  <si>
    <t>Строительство (приобретение) жилья, предоставляемого по договору найма жилого помещения</t>
  </si>
  <si>
    <t>Благоустройство сельских территорий</t>
  </si>
  <si>
    <t>Гражданская оборона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</si>
  <si>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 Сабинском  муниципальном районе Республики Татарстан на 2021 – 2025 годы"</t>
  </si>
  <si>
    <t>Подпрограмма «Построение и развитие аппаратно-программного комплекса «Безопасный город» в Сабинском районе Республики Татарстан на 2021-2025 годы»</t>
  </si>
  <si>
    <t>07 3 00 0000 0</t>
  </si>
  <si>
    <t>Построение и развитие аппаратно-программного комплекса «Безопасный город» в Сабинском районе Республики Татарстан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</si>
  <si>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</si>
  <si>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</si>
  <si>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</si>
  <si>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27 0 01 0204 3</t>
  </si>
  <si>
    <t>99 0 00 2539 0</t>
  </si>
  <si>
    <t>99 0 00 2524 0</t>
  </si>
  <si>
    <t>99 0 00 5120 0</t>
  </si>
  <si>
    <t>99 0 00 2526 0</t>
  </si>
  <si>
    <t>99 0 00 2527 0</t>
  </si>
  <si>
    <t>99 0 00 2534 0</t>
  </si>
  <si>
    <t>99 0 00 2535 0</t>
  </si>
  <si>
    <t>99 0 00 2540 0</t>
  </si>
  <si>
    <t xml:space="preserve">02 401 L304 1  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</si>
</sst>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0">
    <xf numFmtId="0" fontId="0" fillId="0" borderId="0" xfId="0"/>
    <xf numFmtId="0" fontId="1" fillId="0" borderId="0" xfId="0" applyFont="1" applyFill="1"/>
    <xf numFmtId="49" fontId="4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49" fontId="4" fillId="0" borderId="1" xfId="0" applyNumberFormat="1" applyFont="1" applyFill="1" applyBorder="1" applyAlignment="1">
      <alignment horizontal="left" vertical="distributed" wrapText="1"/>
    </xf>
    <xf numFmtId="0" fontId="4" fillId="0" borderId="1" xfId="0" applyFont="1" applyFill="1" applyBorder="1"/>
    <xf numFmtId="0" fontId="9" fillId="0" borderId="1" xfId="0" applyNumberFormat="1" applyFont="1" applyFill="1" applyBorder="1" applyAlignment="1">
      <alignment horizontal="center" wrapText="1"/>
    </xf>
    <xf numFmtId="164" fontId="1" fillId="0" borderId="0" xfId="0" applyNumberFormat="1" applyFont="1" applyFill="1"/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distributed" wrapText="1"/>
    </xf>
    <xf numFmtId="0" fontId="5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justify" wrapText="1"/>
    </xf>
    <xf numFmtId="0" fontId="10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8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4" fillId="0" borderId="0" xfId="0" applyNumberFormat="1" applyFont="1" applyFill="1"/>
    <xf numFmtId="0" fontId="1" fillId="0" borderId="1" xfId="0" applyFont="1" applyFill="1" applyBorder="1" applyAlignment="1">
      <alignment horizontal="left" vertical="distributed" wrapText="1"/>
    </xf>
    <xf numFmtId="0" fontId="4" fillId="0" borderId="0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164" fontId="4" fillId="0" borderId="0" xfId="0" applyNumberFormat="1" applyFont="1" applyFill="1" applyAlignment="1">
      <alignment horizont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/>
    <xf numFmtId="0" fontId="4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justify" vertical="top" wrapText="1"/>
    </xf>
    <xf numFmtId="1" fontId="1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wrapText="1"/>
    </xf>
    <xf numFmtId="49" fontId="9" fillId="0" borderId="1" xfId="0" applyNumberFormat="1" applyFont="1" applyBorder="1" applyAlignment="1">
      <alignment wrapText="1"/>
    </xf>
    <xf numFmtId="0" fontId="7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distributed" wrapText="1"/>
    </xf>
    <xf numFmtId="49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wrapText="1"/>
    </xf>
    <xf numFmtId="49" fontId="4" fillId="0" borderId="1" xfId="0" applyNumberFormat="1" applyFont="1" applyBorder="1" applyAlignment="1">
      <alignment wrapText="1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0" fontId="7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/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6"/>
  <sheetViews>
    <sheetView tabSelected="1" topLeftCell="A380" zoomScale="65" zoomScaleNormal="65" workbookViewId="0">
      <selection activeCell="K463" sqref="K463"/>
    </sheetView>
  </sheetViews>
  <sheetFormatPr defaultRowHeight="18.75"/>
  <cols>
    <col min="1" max="1" width="54.85546875" style="8" customWidth="1"/>
    <col min="2" max="2" width="5.85546875" style="8" customWidth="1"/>
    <col min="3" max="3" width="6" style="8" customWidth="1"/>
    <col min="4" max="4" width="6.140625" style="8" customWidth="1"/>
    <col min="5" max="5" width="18.140625" style="8" customWidth="1"/>
    <col min="6" max="6" width="5.42578125" style="8" customWidth="1"/>
    <col min="7" max="7" width="18.5703125" style="8" customWidth="1"/>
    <col min="8" max="8" width="21.7109375" style="8" customWidth="1"/>
    <col min="9" max="9" width="9.140625" style="8"/>
    <col min="10" max="10" width="14" style="8" bestFit="1" customWidth="1"/>
    <col min="11" max="11" width="26.5703125" style="8" customWidth="1"/>
    <col min="12" max="16384" width="9.140625" style="8"/>
  </cols>
  <sheetData>
    <row r="1" spans="1:7" ht="18.75" customHeight="1">
      <c r="B1" s="83" t="s">
        <v>281</v>
      </c>
      <c r="C1" s="85"/>
      <c r="D1" s="85"/>
      <c r="E1" s="85"/>
      <c r="F1" s="85"/>
      <c r="G1" s="85"/>
    </row>
    <row r="2" spans="1:7" ht="42" customHeight="1">
      <c r="B2" s="83" t="s">
        <v>343</v>
      </c>
      <c r="C2" s="84"/>
      <c r="D2" s="84"/>
      <c r="E2" s="84"/>
      <c r="F2" s="84"/>
      <c r="G2" s="84"/>
    </row>
    <row r="3" spans="1:7">
      <c r="B3" s="84"/>
      <c r="C3" s="84"/>
      <c r="D3" s="84"/>
      <c r="E3" s="84"/>
      <c r="F3" s="84"/>
      <c r="G3" s="84"/>
    </row>
    <row r="4" spans="1:7" ht="10.5" customHeight="1">
      <c r="B4" s="84"/>
      <c r="C4" s="84"/>
      <c r="D4" s="84"/>
      <c r="E4" s="84"/>
      <c r="F4" s="84"/>
      <c r="G4" s="84"/>
    </row>
    <row r="5" spans="1:7" ht="2.25" customHeight="1">
      <c r="B5" s="84"/>
      <c r="C5" s="84"/>
      <c r="D5" s="84"/>
      <c r="E5" s="84"/>
      <c r="F5" s="84"/>
      <c r="G5" s="84"/>
    </row>
    <row r="6" spans="1:7" ht="17.25" customHeight="1">
      <c r="B6" s="13"/>
      <c r="C6" s="13"/>
      <c r="D6" s="13"/>
      <c r="E6" s="13"/>
      <c r="F6" s="13"/>
      <c r="G6" s="13"/>
    </row>
    <row r="7" spans="1:7" ht="17.25" customHeight="1">
      <c r="B7" s="13"/>
      <c r="C7" s="13"/>
      <c r="D7" s="13"/>
      <c r="E7" s="13"/>
      <c r="F7" s="13"/>
      <c r="G7" s="14" t="s">
        <v>171</v>
      </c>
    </row>
    <row r="8" spans="1:7">
      <c r="C8" s="82"/>
      <c r="D8" s="82"/>
      <c r="E8" s="82"/>
      <c r="F8" s="82"/>
      <c r="G8" s="82"/>
    </row>
    <row r="9" spans="1:7">
      <c r="A9" s="86" t="s">
        <v>51</v>
      </c>
      <c r="B9" s="86"/>
      <c r="C9" s="86"/>
      <c r="D9" s="86"/>
      <c r="E9" s="86"/>
      <c r="F9" s="86"/>
      <c r="G9" s="86"/>
    </row>
    <row r="10" spans="1:7">
      <c r="A10" s="81" t="s">
        <v>401</v>
      </c>
      <c r="B10" s="81"/>
      <c r="C10" s="81"/>
      <c r="D10" s="81"/>
      <c r="E10" s="81"/>
      <c r="F10" s="81"/>
      <c r="G10" s="81"/>
    </row>
    <row r="11" spans="1:7">
      <c r="A11" s="67"/>
      <c r="B11" s="67"/>
      <c r="C11" s="67"/>
      <c r="D11" s="67"/>
      <c r="E11" s="67"/>
      <c r="F11" s="67"/>
      <c r="G11" s="47" t="s">
        <v>402</v>
      </c>
    </row>
    <row r="12" spans="1:7" ht="56.25">
      <c r="A12" s="68" t="s">
        <v>0</v>
      </c>
      <c r="B12" s="68" t="s">
        <v>50</v>
      </c>
      <c r="C12" s="68" t="s">
        <v>191</v>
      </c>
      <c r="D12" s="68" t="s">
        <v>1</v>
      </c>
      <c r="E12" s="68" t="s">
        <v>2</v>
      </c>
      <c r="F12" s="68" t="s">
        <v>3</v>
      </c>
      <c r="G12" s="68" t="s">
        <v>4</v>
      </c>
    </row>
    <row r="13" spans="1:7" ht="39" customHeight="1">
      <c r="A13" s="15" t="s">
        <v>125</v>
      </c>
      <c r="B13" s="69">
        <v>300</v>
      </c>
      <c r="C13" s="70"/>
      <c r="D13" s="70"/>
      <c r="E13" s="70"/>
      <c r="F13" s="70"/>
      <c r="G13" s="18">
        <f>G14</f>
        <v>6915.9309999999996</v>
      </c>
    </row>
    <row r="14" spans="1:7" ht="18.75" customHeight="1">
      <c r="A14" s="4" t="s">
        <v>5</v>
      </c>
      <c r="B14" s="71">
        <v>300</v>
      </c>
      <c r="C14" s="42" t="s">
        <v>6</v>
      </c>
      <c r="D14" s="70"/>
      <c r="E14" s="70"/>
      <c r="F14" s="70"/>
      <c r="G14" s="7">
        <f>G15+G19+G25</f>
        <v>6915.9309999999996</v>
      </c>
    </row>
    <row r="15" spans="1:7" ht="56.25" customHeight="1">
      <c r="A15" s="4" t="s">
        <v>8</v>
      </c>
      <c r="B15" s="71">
        <v>300</v>
      </c>
      <c r="C15" s="6" t="s">
        <v>6</v>
      </c>
      <c r="D15" s="6" t="s">
        <v>9</v>
      </c>
      <c r="E15" s="6" t="s">
        <v>7</v>
      </c>
      <c r="F15" s="6" t="s">
        <v>7</v>
      </c>
      <c r="G15" s="7">
        <f>G16</f>
        <v>2160.33</v>
      </c>
    </row>
    <row r="16" spans="1:7" ht="18.75" customHeight="1">
      <c r="A16" s="4" t="s">
        <v>283</v>
      </c>
      <c r="B16" s="71">
        <v>300</v>
      </c>
      <c r="C16" s="6" t="s">
        <v>6</v>
      </c>
      <c r="D16" s="6" t="s">
        <v>9</v>
      </c>
      <c r="E16" s="6" t="s">
        <v>77</v>
      </c>
      <c r="F16" s="6"/>
      <c r="G16" s="7">
        <f>G17</f>
        <v>2160.33</v>
      </c>
    </row>
    <row r="17" spans="1:10" ht="18.75" customHeight="1">
      <c r="A17" s="4" t="s">
        <v>46</v>
      </c>
      <c r="B17" s="71">
        <v>300</v>
      </c>
      <c r="C17" s="6" t="s">
        <v>6</v>
      </c>
      <c r="D17" s="6" t="s">
        <v>9</v>
      </c>
      <c r="E17" s="6" t="s">
        <v>78</v>
      </c>
      <c r="F17" s="21" t="s">
        <v>7</v>
      </c>
      <c r="G17" s="7">
        <f>G18</f>
        <v>2160.33</v>
      </c>
    </row>
    <row r="18" spans="1:10" ht="112.5" customHeight="1">
      <c r="A18" s="4" t="s">
        <v>10</v>
      </c>
      <c r="B18" s="71">
        <v>300</v>
      </c>
      <c r="C18" s="6" t="s">
        <v>6</v>
      </c>
      <c r="D18" s="6" t="s">
        <v>9</v>
      </c>
      <c r="E18" s="6" t="s">
        <v>78</v>
      </c>
      <c r="F18" s="6" t="s">
        <v>11</v>
      </c>
      <c r="G18" s="7">
        <v>2160.33</v>
      </c>
      <c r="J18" s="45"/>
    </row>
    <row r="19" spans="1:10" ht="78.75" customHeight="1">
      <c r="A19" s="4" t="s">
        <v>12</v>
      </c>
      <c r="B19" s="71">
        <v>300</v>
      </c>
      <c r="C19" s="2" t="s">
        <v>6</v>
      </c>
      <c r="D19" s="2" t="s">
        <v>13</v>
      </c>
      <c r="E19" s="6"/>
      <c r="F19" s="6"/>
      <c r="G19" s="7">
        <f>G20</f>
        <v>4727.2509999999993</v>
      </c>
    </row>
    <row r="20" spans="1:10" ht="18.75" customHeight="1">
      <c r="A20" s="4" t="s">
        <v>283</v>
      </c>
      <c r="B20" s="71">
        <v>300</v>
      </c>
      <c r="C20" s="6" t="s">
        <v>6</v>
      </c>
      <c r="D20" s="6" t="s">
        <v>13</v>
      </c>
      <c r="E20" s="6" t="s">
        <v>77</v>
      </c>
      <c r="F20" s="6" t="s">
        <v>7</v>
      </c>
      <c r="G20" s="7">
        <f>G21</f>
        <v>4727.2509999999993</v>
      </c>
    </row>
    <row r="21" spans="1:10" ht="18.75" customHeight="1">
      <c r="A21" s="4" t="s">
        <v>14</v>
      </c>
      <c r="B21" s="71">
        <v>300</v>
      </c>
      <c r="C21" s="6" t="s">
        <v>6</v>
      </c>
      <c r="D21" s="6" t="s">
        <v>13</v>
      </c>
      <c r="E21" s="6" t="s">
        <v>79</v>
      </c>
      <c r="F21" s="6" t="s">
        <v>7</v>
      </c>
      <c r="G21" s="7">
        <f>G22+G23+G24</f>
        <v>4727.2509999999993</v>
      </c>
    </row>
    <row r="22" spans="1:10" ht="112.5">
      <c r="A22" s="4" t="s">
        <v>10</v>
      </c>
      <c r="B22" s="71">
        <v>300</v>
      </c>
      <c r="C22" s="6" t="s">
        <v>6</v>
      </c>
      <c r="D22" s="6" t="s">
        <v>13</v>
      </c>
      <c r="E22" s="6" t="s">
        <v>79</v>
      </c>
      <c r="F22" s="6" t="s">
        <v>11</v>
      </c>
      <c r="G22" s="7">
        <v>3503.0509999999999</v>
      </c>
    </row>
    <row r="23" spans="1:10" ht="37.5" customHeight="1">
      <c r="A23" s="4" t="s">
        <v>15</v>
      </c>
      <c r="B23" s="71">
        <v>300</v>
      </c>
      <c r="C23" s="6" t="s">
        <v>6</v>
      </c>
      <c r="D23" s="6" t="s">
        <v>13</v>
      </c>
      <c r="E23" s="6" t="s">
        <v>79</v>
      </c>
      <c r="F23" s="6" t="s">
        <v>16</v>
      </c>
      <c r="G23" s="7">
        <v>1134</v>
      </c>
    </row>
    <row r="24" spans="1:10" ht="18.75" customHeight="1">
      <c r="A24" s="4" t="s">
        <v>17</v>
      </c>
      <c r="B24" s="71">
        <v>300</v>
      </c>
      <c r="C24" s="6" t="s">
        <v>6</v>
      </c>
      <c r="D24" s="6" t="s">
        <v>13</v>
      </c>
      <c r="E24" s="6" t="s">
        <v>79</v>
      </c>
      <c r="F24" s="6" t="s">
        <v>18</v>
      </c>
      <c r="G24" s="7">
        <v>90.2</v>
      </c>
    </row>
    <row r="25" spans="1:10" ht="18.75" customHeight="1">
      <c r="A25" s="4" t="s">
        <v>27</v>
      </c>
      <c r="B25" s="71">
        <v>300</v>
      </c>
      <c r="C25" s="2" t="s">
        <v>6</v>
      </c>
      <c r="D25" s="2">
        <v>13</v>
      </c>
      <c r="E25" s="6"/>
      <c r="F25" s="6"/>
      <c r="G25" s="7">
        <f>G26</f>
        <v>28.35</v>
      </c>
    </row>
    <row r="26" spans="1:10" ht="18.75" customHeight="1">
      <c r="A26" s="4" t="s">
        <v>283</v>
      </c>
      <c r="B26" s="71">
        <v>300</v>
      </c>
      <c r="C26" s="6" t="s">
        <v>6</v>
      </c>
      <c r="D26" s="2">
        <v>13</v>
      </c>
      <c r="E26" s="6" t="s">
        <v>77</v>
      </c>
      <c r="F26" s="6"/>
      <c r="G26" s="7">
        <f>G27+G29</f>
        <v>28.35</v>
      </c>
    </row>
    <row r="27" spans="1:10" ht="37.5" customHeight="1">
      <c r="A27" s="4" t="s">
        <v>72</v>
      </c>
      <c r="B27" s="71">
        <v>300</v>
      </c>
      <c r="C27" s="6" t="s">
        <v>6</v>
      </c>
      <c r="D27" s="6">
        <v>13</v>
      </c>
      <c r="E27" s="6" t="s">
        <v>80</v>
      </c>
      <c r="F27" s="6"/>
      <c r="G27" s="7">
        <f>G28</f>
        <v>0</v>
      </c>
    </row>
    <row r="28" spans="1:10" ht="18.75" customHeight="1">
      <c r="A28" s="4" t="s">
        <v>17</v>
      </c>
      <c r="B28" s="71">
        <v>300</v>
      </c>
      <c r="C28" s="6" t="s">
        <v>6</v>
      </c>
      <c r="D28" s="6">
        <v>13</v>
      </c>
      <c r="E28" s="6" t="s">
        <v>80</v>
      </c>
      <c r="F28" s="6" t="s">
        <v>18</v>
      </c>
      <c r="G28" s="7"/>
    </row>
    <row r="29" spans="1:10" ht="24.75" customHeight="1">
      <c r="A29" s="4" t="s">
        <v>172</v>
      </c>
      <c r="B29" s="71">
        <v>300</v>
      </c>
      <c r="C29" s="2" t="s">
        <v>6</v>
      </c>
      <c r="D29" s="2">
        <v>13</v>
      </c>
      <c r="E29" s="2" t="s">
        <v>218</v>
      </c>
      <c r="F29" s="6"/>
      <c r="G29" s="7">
        <f>G30</f>
        <v>28.35</v>
      </c>
    </row>
    <row r="30" spans="1:10" ht="37.5" customHeight="1">
      <c r="A30" s="4" t="s">
        <v>15</v>
      </c>
      <c r="B30" s="71">
        <v>300</v>
      </c>
      <c r="C30" s="2" t="s">
        <v>6</v>
      </c>
      <c r="D30" s="2">
        <v>13</v>
      </c>
      <c r="E30" s="2" t="s">
        <v>218</v>
      </c>
      <c r="F30" s="6">
        <v>200</v>
      </c>
      <c r="G30" s="7">
        <v>28.35</v>
      </c>
    </row>
    <row r="31" spans="1:10" s="3" customFormat="1" ht="39" customHeight="1">
      <c r="A31" s="22" t="s">
        <v>52</v>
      </c>
      <c r="B31" s="38">
        <v>340</v>
      </c>
      <c r="C31" s="24"/>
      <c r="D31" s="24"/>
      <c r="E31" s="24"/>
      <c r="F31" s="24"/>
      <c r="G31" s="25">
        <f>G32+G93+G113+G126+G154+G202+G232+G236+G250+G161</f>
        <v>586645.20399999991</v>
      </c>
    </row>
    <row r="32" spans="1:10" s="3" customFormat="1" ht="19.5" customHeight="1">
      <c r="A32" s="4" t="s">
        <v>5</v>
      </c>
      <c r="B32" s="5">
        <v>340</v>
      </c>
      <c r="C32" s="2" t="s">
        <v>6</v>
      </c>
      <c r="D32" s="24"/>
      <c r="E32" s="24"/>
      <c r="F32" s="24"/>
      <c r="G32" s="7">
        <f>G33+G44+G48+G52</f>
        <v>30468.302000000003</v>
      </c>
    </row>
    <row r="33" spans="1:7" s="3" customFormat="1" ht="93.75" customHeight="1">
      <c r="A33" s="4" t="s">
        <v>19</v>
      </c>
      <c r="B33" s="5">
        <v>340</v>
      </c>
      <c r="C33" s="2" t="s">
        <v>6</v>
      </c>
      <c r="D33" s="2" t="s">
        <v>20</v>
      </c>
      <c r="E33" s="24"/>
      <c r="F33" s="24"/>
      <c r="G33" s="7">
        <f>G34</f>
        <v>19068.813000000002</v>
      </c>
    </row>
    <row r="34" spans="1:7" s="3" customFormat="1" ht="19.5" customHeight="1">
      <c r="A34" s="4" t="s">
        <v>283</v>
      </c>
      <c r="B34" s="5">
        <v>340</v>
      </c>
      <c r="C34" s="6" t="s">
        <v>6</v>
      </c>
      <c r="D34" s="6" t="s">
        <v>20</v>
      </c>
      <c r="E34" s="6" t="s">
        <v>77</v>
      </c>
      <c r="F34" s="6" t="s">
        <v>7</v>
      </c>
      <c r="G34" s="7">
        <f>G35+G39+G42</f>
        <v>19068.813000000002</v>
      </c>
    </row>
    <row r="35" spans="1:7" s="3" customFormat="1" ht="19.5" customHeight="1">
      <c r="A35" s="4" t="s">
        <v>14</v>
      </c>
      <c r="B35" s="5">
        <v>340</v>
      </c>
      <c r="C35" s="6" t="s">
        <v>6</v>
      </c>
      <c r="D35" s="6" t="s">
        <v>20</v>
      </c>
      <c r="E35" s="6" t="s">
        <v>79</v>
      </c>
      <c r="F35" s="6" t="s">
        <v>7</v>
      </c>
      <c r="G35" s="7">
        <f>G36+G37+G38</f>
        <v>18619.813000000002</v>
      </c>
    </row>
    <row r="36" spans="1:7" s="3" customFormat="1" ht="96" customHeight="1">
      <c r="A36" s="4" t="s">
        <v>10</v>
      </c>
      <c r="B36" s="5">
        <v>340</v>
      </c>
      <c r="C36" s="6" t="s">
        <v>6</v>
      </c>
      <c r="D36" s="6" t="s">
        <v>20</v>
      </c>
      <c r="E36" s="6" t="s">
        <v>79</v>
      </c>
      <c r="F36" s="6" t="s">
        <v>11</v>
      </c>
      <c r="G36" s="7">
        <v>13595.814</v>
      </c>
    </row>
    <row r="37" spans="1:7" s="3" customFormat="1" ht="37.5" customHeight="1">
      <c r="A37" s="4" t="s">
        <v>15</v>
      </c>
      <c r="B37" s="5">
        <v>340</v>
      </c>
      <c r="C37" s="6" t="s">
        <v>6</v>
      </c>
      <c r="D37" s="6" t="s">
        <v>20</v>
      </c>
      <c r="E37" s="6" t="s">
        <v>79</v>
      </c>
      <c r="F37" s="6" t="s">
        <v>16</v>
      </c>
      <c r="G37" s="7">
        <f>5009.799-170.8-15</f>
        <v>4823.9989999999998</v>
      </c>
    </row>
    <row r="38" spans="1:7" s="3" customFormat="1" ht="19.5" customHeight="1">
      <c r="A38" s="4" t="s">
        <v>17</v>
      </c>
      <c r="B38" s="5">
        <v>340</v>
      </c>
      <c r="C38" s="6" t="s">
        <v>6</v>
      </c>
      <c r="D38" s="6" t="s">
        <v>20</v>
      </c>
      <c r="E38" s="6" t="s">
        <v>79</v>
      </c>
      <c r="F38" s="6" t="s">
        <v>18</v>
      </c>
      <c r="G38" s="7">
        <v>200</v>
      </c>
    </row>
    <row r="39" spans="1:7" ht="37.5" customHeight="1">
      <c r="A39" s="4" t="s">
        <v>240</v>
      </c>
      <c r="B39" s="5">
        <v>340</v>
      </c>
      <c r="C39" s="6" t="s">
        <v>6</v>
      </c>
      <c r="D39" s="6" t="s">
        <v>20</v>
      </c>
      <c r="E39" s="6" t="s">
        <v>422</v>
      </c>
      <c r="F39" s="6"/>
      <c r="G39" s="7">
        <f>G40+G41</f>
        <v>445.29999999999995</v>
      </c>
    </row>
    <row r="40" spans="1:7" ht="116.25" customHeight="1">
      <c r="A40" s="4" t="s">
        <v>10</v>
      </c>
      <c r="B40" s="5">
        <v>340</v>
      </c>
      <c r="C40" s="6" t="s">
        <v>6</v>
      </c>
      <c r="D40" s="6" t="s">
        <v>20</v>
      </c>
      <c r="E40" s="6" t="s">
        <v>422</v>
      </c>
      <c r="F40" s="6" t="s">
        <v>11</v>
      </c>
      <c r="G40" s="7">
        <v>435.4</v>
      </c>
    </row>
    <row r="41" spans="1:7" ht="36.75" customHeight="1">
      <c r="A41" s="4" t="s">
        <v>15</v>
      </c>
      <c r="B41" s="5">
        <v>340</v>
      </c>
      <c r="C41" s="6" t="s">
        <v>6</v>
      </c>
      <c r="D41" s="6" t="s">
        <v>20</v>
      </c>
      <c r="E41" s="6" t="s">
        <v>422</v>
      </c>
      <c r="F41" s="6" t="s">
        <v>16</v>
      </c>
      <c r="G41" s="7">
        <v>9.9</v>
      </c>
    </row>
    <row r="42" spans="1:7" ht="36.75" customHeight="1">
      <c r="A42" s="4" t="s">
        <v>205</v>
      </c>
      <c r="B42" s="71">
        <v>340</v>
      </c>
      <c r="C42" s="2" t="s">
        <v>6</v>
      </c>
      <c r="D42" s="2" t="s">
        <v>20</v>
      </c>
      <c r="E42" s="6" t="s">
        <v>421</v>
      </c>
      <c r="F42" s="6"/>
      <c r="G42" s="7">
        <f>G43</f>
        <v>3.7</v>
      </c>
    </row>
    <row r="43" spans="1:7" ht="36.75" customHeight="1">
      <c r="A43" s="4" t="s">
        <v>10</v>
      </c>
      <c r="B43" s="71">
        <v>340</v>
      </c>
      <c r="C43" s="2" t="s">
        <v>6</v>
      </c>
      <c r="D43" s="2" t="s">
        <v>20</v>
      </c>
      <c r="E43" s="6" t="s">
        <v>421</v>
      </c>
      <c r="F43" s="6">
        <v>100</v>
      </c>
      <c r="G43" s="7">
        <v>3.7</v>
      </c>
    </row>
    <row r="44" spans="1:7" ht="18.75" customHeight="1">
      <c r="A44" s="4" t="s">
        <v>21</v>
      </c>
      <c r="B44" s="5">
        <v>340</v>
      </c>
      <c r="C44" s="6" t="s">
        <v>6</v>
      </c>
      <c r="D44" s="6" t="s">
        <v>22</v>
      </c>
      <c r="E44" s="6" t="s">
        <v>7</v>
      </c>
      <c r="F44" s="6" t="s">
        <v>7</v>
      </c>
      <c r="G44" s="7">
        <f>G45</f>
        <v>7</v>
      </c>
    </row>
    <row r="45" spans="1:7" ht="20.25" customHeight="1">
      <c r="A45" s="4" t="s">
        <v>283</v>
      </c>
      <c r="B45" s="5">
        <v>340</v>
      </c>
      <c r="C45" s="6" t="s">
        <v>6</v>
      </c>
      <c r="D45" s="6" t="s">
        <v>22</v>
      </c>
      <c r="E45" s="6" t="s">
        <v>77</v>
      </c>
      <c r="F45" s="6" t="s">
        <v>7</v>
      </c>
      <c r="G45" s="7">
        <f>G46</f>
        <v>7</v>
      </c>
    </row>
    <row r="46" spans="1:7" ht="58.5" customHeight="1">
      <c r="A46" s="4" t="s">
        <v>208</v>
      </c>
      <c r="B46" s="5">
        <v>340</v>
      </c>
      <c r="C46" s="6" t="s">
        <v>6</v>
      </c>
      <c r="D46" s="6" t="s">
        <v>22</v>
      </c>
      <c r="E46" s="6" t="s">
        <v>423</v>
      </c>
      <c r="F46" s="6" t="s">
        <v>7</v>
      </c>
      <c r="G46" s="7">
        <f>G47</f>
        <v>7</v>
      </c>
    </row>
    <row r="47" spans="1:7" ht="37.5" customHeight="1">
      <c r="A47" s="4" t="s">
        <v>15</v>
      </c>
      <c r="B47" s="5">
        <v>340</v>
      </c>
      <c r="C47" s="6" t="s">
        <v>6</v>
      </c>
      <c r="D47" s="6" t="s">
        <v>22</v>
      </c>
      <c r="E47" s="6" t="s">
        <v>423</v>
      </c>
      <c r="F47" s="6" t="s">
        <v>16</v>
      </c>
      <c r="G47" s="7">
        <v>7</v>
      </c>
    </row>
    <row r="48" spans="1:7" ht="18.75" customHeight="1">
      <c r="A48" s="4" t="s">
        <v>25</v>
      </c>
      <c r="B48" s="5">
        <v>340</v>
      </c>
      <c r="C48" s="6" t="s">
        <v>6</v>
      </c>
      <c r="D48" s="6" t="s">
        <v>26</v>
      </c>
      <c r="E48" s="6" t="s">
        <v>7</v>
      </c>
      <c r="F48" s="6" t="s">
        <v>7</v>
      </c>
      <c r="G48" s="7">
        <f>G49</f>
        <v>5732.9</v>
      </c>
    </row>
    <row r="49" spans="1:7" ht="18.75" customHeight="1">
      <c r="A49" s="4" t="s">
        <v>283</v>
      </c>
      <c r="B49" s="5">
        <v>340</v>
      </c>
      <c r="C49" s="6" t="s">
        <v>6</v>
      </c>
      <c r="D49" s="6" t="s">
        <v>26</v>
      </c>
      <c r="E49" s="6" t="s">
        <v>77</v>
      </c>
      <c r="F49" s="6" t="s">
        <v>7</v>
      </c>
      <c r="G49" s="7">
        <f>G50</f>
        <v>5732.9</v>
      </c>
    </row>
    <row r="50" spans="1:7" ht="37.5" customHeight="1">
      <c r="A50" s="4" t="s">
        <v>73</v>
      </c>
      <c r="B50" s="5">
        <v>340</v>
      </c>
      <c r="C50" s="6" t="s">
        <v>6</v>
      </c>
      <c r="D50" s="6" t="s">
        <v>26</v>
      </c>
      <c r="E50" s="6" t="s">
        <v>155</v>
      </c>
      <c r="F50" s="6" t="s">
        <v>7</v>
      </c>
      <c r="G50" s="7">
        <f>G51</f>
        <v>5732.9</v>
      </c>
    </row>
    <row r="51" spans="1:7" ht="18.75" customHeight="1">
      <c r="A51" s="4" t="s">
        <v>17</v>
      </c>
      <c r="B51" s="5">
        <v>340</v>
      </c>
      <c r="C51" s="6" t="s">
        <v>6</v>
      </c>
      <c r="D51" s="6" t="s">
        <v>26</v>
      </c>
      <c r="E51" s="6" t="s">
        <v>155</v>
      </c>
      <c r="F51" s="6" t="s">
        <v>18</v>
      </c>
      <c r="G51" s="7">
        <v>5732.9</v>
      </c>
    </row>
    <row r="52" spans="1:7" ht="18.75" customHeight="1">
      <c r="A52" s="4" t="s">
        <v>27</v>
      </c>
      <c r="B52" s="5">
        <v>340</v>
      </c>
      <c r="C52" s="6" t="s">
        <v>6</v>
      </c>
      <c r="D52" s="6" t="s">
        <v>28</v>
      </c>
      <c r="E52" s="6" t="s">
        <v>7</v>
      </c>
      <c r="F52" s="6" t="s">
        <v>7</v>
      </c>
      <c r="G52" s="7">
        <f>G69+G53+G59+G65</f>
        <v>5659.5890000000009</v>
      </c>
    </row>
    <row r="53" spans="1:7" ht="75" customHeight="1">
      <c r="A53" s="9" t="s">
        <v>349</v>
      </c>
      <c r="B53" s="5">
        <v>340</v>
      </c>
      <c r="C53" s="2" t="s">
        <v>6</v>
      </c>
      <c r="D53" s="2" t="s">
        <v>28</v>
      </c>
      <c r="E53" s="6" t="s">
        <v>107</v>
      </c>
      <c r="F53" s="6"/>
      <c r="G53" s="7">
        <f>G54</f>
        <v>1363</v>
      </c>
    </row>
    <row r="54" spans="1:7" ht="59.25" customHeight="1">
      <c r="A54" s="9" t="s">
        <v>350</v>
      </c>
      <c r="B54" s="5">
        <v>340</v>
      </c>
      <c r="C54" s="2" t="s">
        <v>6</v>
      </c>
      <c r="D54" s="2" t="s">
        <v>28</v>
      </c>
      <c r="E54" s="6" t="s">
        <v>160</v>
      </c>
      <c r="F54" s="6"/>
      <c r="G54" s="7">
        <f>G55</f>
        <v>1363</v>
      </c>
    </row>
    <row r="55" spans="1:7" ht="60" customHeight="1">
      <c r="A55" s="9" t="s">
        <v>284</v>
      </c>
      <c r="B55" s="5">
        <v>340</v>
      </c>
      <c r="C55" s="2" t="s">
        <v>6</v>
      </c>
      <c r="D55" s="2" t="s">
        <v>28</v>
      </c>
      <c r="E55" s="6" t="s">
        <v>161</v>
      </c>
      <c r="F55" s="6"/>
      <c r="G55" s="7">
        <f>G56</f>
        <v>1363</v>
      </c>
    </row>
    <row r="56" spans="1:7" ht="42" customHeight="1">
      <c r="A56" s="4" t="s">
        <v>203</v>
      </c>
      <c r="B56" s="5">
        <v>340</v>
      </c>
      <c r="C56" s="2" t="s">
        <v>6</v>
      </c>
      <c r="D56" s="2">
        <v>13</v>
      </c>
      <c r="E56" s="6" t="s">
        <v>82</v>
      </c>
      <c r="F56" s="6"/>
      <c r="G56" s="7">
        <f>G57+G58</f>
        <v>1363</v>
      </c>
    </row>
    <row r="57" spans="1:7" ht="112.5" customHeight="1">
      <c r="A57" s="4" t="s">
        <v>10</v>
      </c>
      <c r="B57" s="5">
        <v>340</v>
      </c>
      <c r="C57" s="6" t="s">
        <v>6</v>
      </c>
      <c r="D57" s="6" t="s">
        <v>28</v>
      </c>
      <c r="E57" s="6" t="s">
        <v>82</v>
      </c>
      <c r="F57" s="6" t="s">
        <v>11</v>
      </c>
      <c r="G57" s="7">
        <v>1319.5</v>
      </c>
    </row>
    <row r="58" spans="1:7" ht="37.5" customHeight="1">
      <c r="A58" s="4" t="s">
        <v>15</v>
      </c>
      <c r="B58" s="5">
        <v>340</v>
      </c>
      <c r="C58" s="6" t="s">
        <v>6</v>
      </c>
      <c r="D58" s="6" t="s">
        <v>28</v>
      </c>
      <c r="E58" s="6" t="s">
        <v>82</v>
      </c>
      <c r="F58" s="6" t="s">
        <v>16</v>
      </c>
      <c r="G58" s="7">
        <v>43.5</v>
      </c>
    </row>
    <row r="59" spans="1:7" ht="54" customHeight="1">
      <c r="A59" s="72" t="s">
        <v>351</v>
      </c>
      <c r="B59" s="5">
        <v>340</v>
      </c>
      <c r="C59" s="2" t="s">
        <v>6</v>
      </c>
      <c r="D59" s="2" t="s">
        <v>28</v>
      </c>
      <c r="E59" s="6" t="s">
        <v>96</v>
      </c>
      <c r="F59" s="6"/>
      <c r="G59" s="7">
        <f>G60</f>
        <v>1057.8889999999999</v>
      </c>
    </row>
    <row r="60" spans="1:7" ht="55.5" customHeight="1">
      <c r="A60" s="9" t="s">
        <v>352</v>
      </c>
      <c r="B60" s="5">
        <v>340</v>
      </c>
      <c r="C60" s="2" t="s">
        <v>6</v>
      </c>
      <c r="D60" s="2" t="s">
        <v>28</v>
      </c>
      <c r="E60" s="6" t="s">
        <v>162</v>
      </c>
      <c r="F60" s="6"/>
      <c r="G60" s="7">
        <f>G61</f>
        <v>1057.8889999999999</v>
      </c>
    </row>
    <row r="61" spans="1:7" ht="76.5" customHeight="1">
      <c r="A61" s="9" t="s">
        <v>353</v>
      </c>
      <c r="B61" s="5">
        <v>340</v>
      </c>
      <c r="C61" s="2" t="s">
        <v>6</v>
      </c>
      <c r="D61" s="2" t="s">
        <v>28</v>
      </c>
      <c r="E61" s="6" t="s">
        <v>163</v>
      </c>
      <c r="F61" s="6"/>
      <c r="G61" s="7">
        <f>G62</f>
        <v>1057.8889999999999</v>
      </c>
    </row>
    <row r="62" spans="1:7" ht="62.25" customHeight="1">
      <c r="A62" s="9" t="s">
        <v>165</v>
      </c>
      <c r="B62" s="5">
        <v>340</v>
      </c>
      <c r="C62" s="2" t="s">
        <v>6</v>
      </c>
      <c r="D62" s="2">
        <v>13</v>
      </c>
      <c r="E62" s="6" t="s">
        <v>164</v>
      </c>
      <c r="F62" s="6"/>
      <c r="G62" s="7">
        <f>G64+G63</f>
        <v>1057.8889999999999</v>
      </c>
    </row>
    <row r="63" spans="1:7" ht="109.5" customHeight="1">
      <c r="A63" s="4" t="s">
        <v>10</v>
      </c>
      <c r="B63" s="5">
        <v>340</v>
      </c>
      <c r="C63" s="2" t="s">
        <v>6</v>
      </c>
      <c r="D63" s="2" t="s">
        <v>28</v>
      </c>
      <c r="E63" s="6" t="s">
        <v>164</v>
      </c>
      <c r="F63" s="6" t="s">
        <v>11</v>
      </c>
      <c r="G63" s="7">
        <v>1042.8889999999999</v>
      </c>
    </row>
    <row r="64" spans="1:7" ht="37.5" customHeight="1">
      <c r="A64" s="4" t="s">
        <v>15</v>
      </c>
      <c r="B64" s="5">
        <v>340</v>
      </c>
      <c r="C64" s="6" t="s">
        <v>6</v>
      </c>
      <c r="D64" s="6" t="s">
        <v>28</v>
      </c>
      <c r="E64" s="6" t="s">
        <v>164</v>
      </c>
      <c r="F64" s="6" t="s">
        <v>16</v>
      </c>
      <c r="G64" s="7">
        <v>15</v>
      </c>
    </row>
    <row r="65" spans="1:7" ht="75">
      <c r="A65" s="33" t="s">
        <v>354</v>
      </c>
      <c r="B65" s="5">
        <v>340</v>
      </c>
      <c r="C65" s="6" t="s">
        <v>6</v>
      </c>
      <c r="D65" s="6" t="s">
        <v>28</v>
      </c>
      <c r="E65" s="6" t="s">
        <v>314</v>
      </c>
      <c r="F65" s="6"/>
      <c r="G65" s="7">
        <f>G66</f>
        <v>15</v>
      </c>
    </row>
    <row r="66" spans="1:7" ht="37.5">
      <c r="A66" s="33" t="s">
        <v>316</v>
      </c>
      <c r="B66" s="5">
        <v>340</v>
      </c>
      <c r="C66" s="6" t="s">
        <v>6</v>
      </c>
      <c r="D66" s="6" t="s">
        <v>28</v>
      </c>
      <c r="E66" s="6" t="s">
        <v>315</v>
      </c>
      <c r="F66" s="6"/>
      <c r="G66" s="7">
        <f>G67</f>
        <v>15</v>
      </c>
    </row>
    <row r="67" spans="1:7" ht="37.5" customHeight="1">
      <c r="A67" s="4" t="s">
        <v>34</v>
      </c>
      <c r="B67" s="5">
        <v>340</v>
      </c>
      <c r="C67" s="6" t="s">
        <v>6</v>
      </c>
      <c r="D67" s="6" t="s">
        <v>28</v>
      </c>
      <c r="E67" s="6" t="s">
        <v>420</v>
      </c>
      <c r="F67" s="6"/>
      <c r="G67" s="7">
        <f>G68</f>
        <v>15</v>
      </c>
    </row>
    <row r="68" spans="1:7" ht="37.5" customHeight="1">
      <c r="A68" s="4" t="s">
        <v>15</v>
      </c>
      <c r="B68" s="5">
        <v>340</v>
      </c>
      <c r="C68" s="6" t="s">
        <v>6</v>
      </c>
      <c r="D68" s="6" t="s">
        <v>28</v>
      </c>
      <c r="E68" s="6" t="s">
        <v>420</v>
      </c>
      <c r="F68" s="6">
        <v>200</v>
      </c>
      <c r="G68" s="7">
        <v>15</v>
      </c>
    </row>
    <row r="69" spans="1:7" ht="18.75" customHeight="1">
      <c r="A69" s="4" t="s">
        <v>283</v>
      </c>
      <c r="B69" s="5">
        <v>340</v>
      </c>
      <c r="C69" s="6" t="s">
        <v>6</v>
      </c>
      <c r="D69" s="6" t="s">
        <v>28</v>
      </c>
      <c r="E69" s="6" t="s">
        <v>77</v>
      </c>
      <c r="F69" s="6" t="s">
        <v>7</v>
      </c>
      <c r="G69" s="7">
        <f>G70+G74+G77+G80+G82+G84+G87+G91+G89+G72</f>
        <v>3223.7000000000003</v>
      </c>
    </row>
    <row r="70" spans="1:7" ht="37.5" customHeight="1">
      <c r="A70" s="4" t="s">
        <v>72</v>
      </c>
      <c r="B70" s="71">
        <v>340</v>
      </c>
      <c r="C70" s="6" t="s">
        <v>6</v>
      </c>
      <c r="D70" s="6">
        <v>13</v>
      </c>
      <c r="E70" s="6" t="s">
        <v>80</v>
      </c>
      <c r="F70" s="6"/>
      <c r="G70" s="7">
        <f>G71</f>
        <v>60</v>
      </c>
    </row>
    <row r="71" spans="1:7" ht="18.75" customHeight="1">
      <c r="A71" s="4" t="s">
        <v>17</v>
      </c>
      <c r="B71" s="71">
        <v>340</v>
      </c>
      <c r="C71" s="6" t="s">
        <v>6</v>
      </c>
      <c r="D71" s="6">
        <v>13</v>
      </c>
      <c r="E71" s="6" t="s">
        <v>80</v>
      </c>
      <c r="F71" s="6" t="s">
        <v>18</v>
      </c>
      <c r="G71" s="7">
        <v>60</v>
      </c>
    </row>
    <row r="72" spans="1:7" ht="18.75" customHeight="1">
      <c r="A72" s="4" t="s">
        <v>337</v>
      </c>
      <c r="B72" s="71">
        <v>340</v>
      </c>
      <c r="C72" s="6" t="s">
        <v>6</v>
      </c>
      <c r="D72" s="6">
        <v>13</v>
      </c>
      <c r="E72" s="6" t="s">
        <v>336</v>
      </c>
      <c r="F72" s="6"/>
      <c r="G72" s="7">
        <f>G73</f>
        <v>0</v>
      </c>
    </row>
    <row r="73" spans="1:7" ht="37.5">
      <c r="A73" s="4" t="s">
        <v>15</v>
      </c>
      <c r="B73" s="71">
        <v>340</v>
      </c>
      <c r="C73" s="6" t="s">
        <v>6</v>
      </c>
      <c r="D73" s="6">
        <v>13</v>
      </c>
      <c r="E73" s="6" t="s">
        <v>336</v>
      </c>
      <c r="F73" s="6">
        <v>200</v>
      </c>
      <c r="G73" s="7"/>
    </row>
    <row r="74" spans="1:7" ht="75">
      <c r="A74" s="4" t="s">
        <v>200</v>
      </c>
      <c r="B74" s="5">
        <v>340</v>
      </c>
      <c r="C74" s="6" t="s">
        <v>6</v>
      </c>
      <c r="D74" s="6" t="s">
        <v>28</v>
      </c>
      <c r="E74" s="6" t="s">
        <v>424</v>
      </c>
      <c r="F74" s="6" t="s">
        <v>7</v>
      </c>
      <c r="G74" s="7">
        <f>G75+G76</f>
        <v>912.4</v>
      </c>
    </row>
    <row r="75" spans="1:7" ht="96" customHeight="1">
      <c r="A75" s="4" t="s">
        <v>10</v>
      </c>
      <c r="B75" s="5">
        <v>340</v>
      </c>
      <c r="C75" s="6" t="s">
        <v>6</v>
      </c>
      <c r="D75" s="6" t="s">
        <v>28</v>
      </c>
      <c r="E75" s="6" t="s">
        <v>424</v>
      </c>
      <c r="F75" s="6" t="s">
        <v>11</v>
      </c>
      <c r="G75" s="7">
        <v>852.4</v>
      </c>
    </row>
    <row r="76" spans="1:7" ht="37.5" customHeight="1">
      <c r="A76" s="4" t="s">
        <v>15</v>
      </c>
      <c r="B76" s="5">
        <v>340</v>
      </c>
      <c r="C76" s="6" t="s">
        <v>6</v>
      </c>
      <c r="D76" s="6" t="s">
        <v>28</v>
      </c>
      <c r="E76" s="6" t="s">
        <v>424</v>
      </c>
      <c r="F76" s="6" t="s">
        <v>16</v>
      </c>
      <c r="G76" s="7">
        <v>60</v>
      </c>
    </row>
    <row r="77" spans="1:7" ht="60.75" customHeight="1">
      <c r="A77" s="4" t="s">
        <v>201</v>
      </c>
      <c r="B77" s="5">
        <v>340</v>
      </c>
      <c r="C77" s="6" t="s">
        <v>6</v>
      </c>
      <c r="D77" s="6" t="s">
        <v>28</v>
      </c>
      <c r="E77" s="6" t="s">
        <v>425</v>
      </c>
      <c r="F77" s="6" t="s">
        <v>7</v>
      </c>
      <c r="G77" s="7">
        <f>G78+G79</f>
        <v>461.7</v>
      </c>
    </row>
    <row r="78" spans="1:7" ht="96" customHeight="1">
      <c r="A78" s="4" t="s">
        <v>10</v>
      </c>
      <c r="B78" s="5">
        <v>340</v>
      </c>
      <c r="C78" s="6" t="s">
        <v>6</v>
      </c>
      <c r="D78" s="6" t="s">
        <v>28</v>
      </c>
      <c r="E78" s="6" t="s">
        <v>425</v>
      </c>
      <c r="F78" s="6" t="s">
        <v>11</v>
      </c>
      <c r="G78" s="7">
        <v>446.7</v>
      </c>
    </row>
    <row r="79" spans="1:7" ht="37.5" customHeight="1">
      <c r="A79" s="4" t="s">
        <v>15</v>
      </c>
      <c r="B79" s="5">
        <v>340</v>
      </c>
      <c r="C79" s="6" t="s">
        <v>6</v>
      </c>
      <c r="D79" s="6" t="s">
        <v>28</v>
      </c>
      <c r="E79" s="6" t="s">
        <v>425</v>
      </c>
      <c r="F79" s="6" t="s">
        <v>16</v>
      </c>
      <c r="G79" s="7">
        <v>15</v>
      </c>
    </row>
    <row r="80" spans="1:7" ht="37.5" customHeight="1">
      <c r="A80" s="4" t="s">
        <v>202</v>
      </c>
      <c r="B80" s="5">
        <v>340</v>
      </c>
      <c r="C80" s="6" t="s">
        <v>6</v>
      </c>
      <c r="D80" s="6" t="s">
        <v>28</v>
      </c>
      <c r="E80" s="6" t="s">
        <v>426</v>
      </c>
      <c r="F80" s="6" t="s">
        <v>7</v>
      </c>
      <c r="G80" s="7">
        <f>G81</f>
        <v>59.1</v>
      </c>
    </row>
    <row r="81" spans="1:7" ht="37.5" customHeight="1">
      <c r="A81" s="4" t="s">
        <v>15</v>
      </c>
      <c r="B81" s="5">
        <v>340</v>
      </c>
      <c r="C81" s="6" t="s">
        <v>6</v>
      </c>
      <c r="D81" s="6" t="s">
        <v>28</v>
      </c>
      <c r="E81" s="6" t="s">
        <v>426</v>
      </c>
      <c r="F81" s="6" t="s">
        <v>16</v>
      </c>
      <c r="G81" s="7">
        <v>59.1</v>
      </c>
    </row>
    <row r="82" spans="1:7" ht="84" customHeight="1">
      <c r="A82" s="4" t="s">
        <v>204</v>
      </c>
      <c r="B82" s="5">
        <v>340</v>
      </c>
      <c r="C82" s="6" t="s">
        <v>6</v>
      </c>
      <c r="D82" s="6" t="s">
        <v>28</v>
      </c>
      <c r="E82" s="6" t="s">
        <v>427</v>
      </c>
      <c r="F82" s="6" t="s">
        <v>7</v>
      </c>
      <c r="G82" s="7">
        <f>G83</f>
        <v>0.65</v>
      </c>
    </row>
    <row r="83" spans="1:7" ht="115.5" customHeight="1">
      <c r="A83" s="4" t="s">
        <v>10</v>
      </c>
      <c r="B83" s="5">
        <v>340</v>
      </c>
      <c r="C83" s="6" t="s">
        <v>6</v>
      </c>
      <c r="D83" s="6" t="s">
        <v>28</v>
      </c>
      <c r="E83" s="6" t="s">
        <v>427</v>
      </c>
      <c r="F83" s="6">
        <v>100</v>
      </c>
      <c r="G83" s="7">
        <v>0.65</v>
      </c>
    </row>
    <row r="84" spans="1:7" ht="75">
      <c r="A84" s="4" t="s">
        <v>269</v>
      </c>
      <c r="B84" s="5">
        <v>340</v>
      </c>
      <c r="C84" s="6" t="s">
        <v>6</v>
      </c>
      <c r="D84" s="6" t="s">
        <v>28</v>
      </c>
      <c r="E84" s="6" t="s">
        <v>83</v>
      </c>
      <c r="F84" s="6" t="s">
        <v>7</v>
      </c>
      <c r="G84" s="7">
        <f>G85+G86</f>
        <v>1124.7</v>
      </c>
    </row>
    <row r="85" spans="1:7" ht="37.5" customHeight="1">
      <c r="A85" s="4" t="s">
        <v>10</v>
      </c>
      <c r="B85" s="5">
        <v>340</v>
      </c>
      <c r="C85" s="6" t="s">
        <v>6</v>
      </c>
      <c r="D85" s="6" t="s">
        <v>28</v>
      </c>
      <c r="E85" s="6" t="s">
        <v>83</v>
      </c>
      <c r="F85" s="6" t="s">
        <v>11</v>
      </c>
      <c r="G85" s="7">
        <v>978.21500000000003</v>
      </c>
    </row>
    <row r="86" spans="1:7" ht="39.75" customHeight="1">
      <c r="A86" s="4" t="s">
        <v>15</v>
      </c>
      <c r="B86" s="5">
        <v>340</v>
      </c>
      <c r="C86" s="6" t="s">
        <v>6</v>
      </c>
      <c r="D86" s="6" t="s">
        <v>28</v>
      </c>
      <c r="E86" s="6" t="s">
        <v>83</v>
      </c>
      <c r="F86" s="6" t="s">
        <v>16</v>
      </c>
      <c r="G86" s="7">
        <v>146.48500000000001</v>
      </c>
    </row>
    <row r="87" spans="1:7" ht="18.75" customHeight="1">
      <c r="A87" s="4" t="s">
        <v>74</v>
      </c>
      <c r="B87" s="5">
        <v>340</v>
      </c>
      <c r="C87" s="6" t="s">
        <v>6</v>
      </c>
      <c r="D87" s="6" t="s">
        <v>28</v>
      </c>
      <c r="E87" s="6" t="s">
        <v>84</v>
      </c>
      <c r="F87" s="6"/>
      <c r="G87" s="7">
        <f>G88</f>
        <v>305</v>
      </c>
    </row>
    <row r="88" spans="1:7" ht="37.5" customHeight="1">
      <c r="A88" s="4" t="s">
        <v>15</v>
      </c>
      <c r="B88" s="5">
        <v>340</v>
      </c>
      <c r="C88" s="6" t="s">
        <v>6</v>
      </c>
      <c r="D88" s="6" t="s">
        <v>28</v>
      </c>
      <c r="E88" s="6" t="s">
        <v>84</v>
      </c>
      <c r="F88" s="6" t="s">
        <v>16</v>
      </c>
      <c r="G88" s="7">
        <v>305</v>
      </c>
    </row>
    <row r="89" spans="1:7" ht="18.75" customHeight="1">
      <c r="A89" s="50" t="s">
        <v>220</v>
      </c>
      <c r="B89" s="5">
        <v>340</v>
      </c>
      <c r="C89" s="6" t="s">
        <v>6</v>
      </c>
      <c r="D89" s="6" t="s">
        <v>28</v>
      </c>
      <c r="E89" s="6" t="s">
        <v>219</v>
      </c>
      <c r="F89" s="6"/>
      <c r="G89" s="7">
        <f>G90</f>
        <v>170.8</v>
      </c>
    </row>
    <row r="90" spans="1:7" ht="37.5" customHeight="1">
      <c r="A90" s="4" t="s">
        <v>15</v>
      </c>
      <c r="B90" s="5">
        <v>340</v>
      </c>
      <c r="C90" s="6" t="s">
        <v>6</v>
      </c>
      <c r="D90" s="6" t="s">
        <v>28</v>
      </c>
      <c r="E90" s="6" t="s">
        <v>219</v>
      </c>
      <c r="F90" s="6" t="s">
        <v>16</v>
      </c>
      <c r="G90" s="7">
        <v>170.8</v>
      </c>
    </row>
    <row r="91" spans="1:7" ht="27" customHeight="1">
      <c r="A91" s="4" t="s">
        <v>172</v>
      </c>
      <c r="B91" s="5">
        <v>340</v>
      </c>
      <c r="C91" s="6" t="s">
        <v>6</v>
      </c>
      <c r="D91" s="6" t="s">
        <v>28</v>
      </c>
      <c r="E91" s="6" t="s">
        <v>218</v>
      </c>
      <c r="F91" s="6"/>
      <c r="G91" s="7">
        <f>G92</f>
        <v>129.35</v>
      </c>
    </row>
    <row r="92" spans="1:7" ht="37.5" customHeight="1">
      <c r="A92" s="4" t="s">
        <v>15</v>
      </c>
      <c r="B92" s="5">
        <v>340</v>
      </c>
      <c r="C92" s="6" t="s">
        <v>6</v>
      </c>
      <c r="D92" s="6" t="s">
        <v>28</v>
      </c>
      <c r="E92" s="6" t="s">
        <v>218</v>
      </c>
      <c r="F92" s="6">
        <v>200</v>
      </c>
      <c r="G92" s="7">
        <v>129.35</v>
      </c>
    </row>
    <row r="93" spans="1:7" ht="37.5" customHeight="1">
      <c r="A93" s="4" t="s">
        <v>126</v>
      </c>
      <c r="B93" s="5">
        <v>340</v>
      </c>
      <c r="C93" s="6" t="s">
        <v>13</v>
      </c>
      <c r="D93" s="29"/>
      <c r="E93" s="29" t="s">
        <v>7</v>
      </c>
      <c r="F93" s="29" t="s">
        <v>7</v>
      </c>
      <c r="G93" s="7">
        <f>G100+G107+G94</f>
        <v>3222.4</v>
      </c>
    </row>
    <row r="94" spans="1:7" ht="37.5" customHeight="1">
      <c r="A94" s="73" t="s">
        <v>412</v>
      </c>
      <c r="B94" s="5">
        <v>340</v>
      </c>
      <c r="C94" s="6" t="s">
        <v>13</v>
      </c>
      <c r="D94" s="2" t="s">
        <v>47</v>
      </c>
      <c r="E94" s="6"/>
      <c r="F94" s="6"/>
      <c r="G94" s="7">
        <f>G95</f>
        <v>100.9</v>
      </c>
    </row>
    <row r="95" spans="1:7" ht="37.5" customHeight="1">
      <c r="A95" s="74" t="s">
        <v>413</v>
      </c>
      <c r="B95" s="5">
        <v>340</v>
      </c>
      <c r="C95" s="6" t="s">
        <v>13</v>
      </c>
      <c r="D95" s="2" t="s">
        <v>47</v>
      </c>
      <c r="E95" s="6" t="s">
        <v>181</v>
      </c>
      <c r="F95" s="6"/>
      <c r="G95" s="7">
        <f>G96</f>
        <v>100.9</v>
      </c>
    </row>
    <row r="96" spans="1:7" ht="37.5" customHeight="1">
      <c r="A96" s="75" t="s">
        <v>414</v>
      </c>
      <c r="B96" s="5">
        <v>340</v>
      </c>
      <c r="C96" s="6" t="s">
        <v>13</v>
      </c>
      <c r="D96" s="2" t="s">
        <v>47</v>
      </c>
      <c r="E96" s="6" t="s">
        <v>415</v>
      </c>
      <c r="F96" s="6"/>
      <c r="G96" s="7">
        <f>G97</f>
        <v>100.9</v>
      </c>
    </row>
    <row r="97" spans="1:7" ht="37.5" customHeight="1">
      <c r="A97" s="75" t="s">
        <v>416</v>
      </c>
      <c r="B97" s="5">
        <v>340</v>
      </c>
      <c r="C97" s="6" t="s">
        <v>13</v>
      </c>
      <c r="D97" s="2" t="s">
        <v>47</v>
      </c>
      <c r="E97" s="6" t="s">
        <v>417</v>
      </c>
      <c r="F97" s="6"/>
      <c r="G97" s="7">
        <f>G98</f>
        <v>100.9</v>
      </c>
    </row>
    <row r="98" spans="1:7" ht="37.5" customHeight="1">
      <c r="A98" s="75" t="s">
        <v>418</v>
      </c>
      <c r="B98" s="5">
        <v>340</v>
      </c>
      <c r="C98" s="6" t="s">
        <v>13</v>
      </c>
      <c r="D98" s="2" t="s">
        <v>47</v>
      </c>
      <c r="E98" s="6" t="s">
        <v>419</v>
      </c>
      <c r="F98" s="6"/>
      <c r="G98" s="7">
        <f>G99</f>
        <v>100.9</v>
      </c>
    </row>
    <row r="99" spans="1:7" ht="37.5" customHeight="1">
      <c r="A99" s="4" t="s">
        <v>15</v>
      </c>
      <c r="B99" s="5">
        <v>340</v>
      </c>
      <c r="C99" s="6" t="s">
        <v>13</v>
      </c>
      <c r="D99" s="2" t="s">
        <v>47</v>
      </c>
      <c r="E99" s="6" t="s">
        <v>419</v>
      </c>
      <c r="F99" s="6">
        <v>200</v>
      </c>
      <c r="G99" s="7">
        <v>100.9</v>
      </c>
    </row>
    <row r="100" spans="1:7" ht="63.75" customHeight="1">
      <c r="A100" s="4" t="s">
        <v>250</v>
      </c>
      <c r="B100" s="5">
        <v>340</v>
      </c>
      <c r="C100" s="6" t="s">
        <v>13</v>
      </c>
      <c r="D100" s="6">
        <v>10</v>
      </c>
      <c r="E100" s="6" t="s">
        <v>7</v>
      </c>
      <c r="F100" s="6" t="s">
        <v>7</v>
      </c>
      <c r="G100" s="7">
        <f>G101</f>
        <v>2740.1</v>
      </c>
    </row>
    <row r="101" spans="1:7" ht="114.75" customHeight="1">
      <c r="A101" s="76" t="s">
        <v>355</v>
      </c>
      <c r="B101" s="5">
        <v>340</v>
      </c>
      <c r="C101" s="6" t="s">
        <v>13</v>
      </c>
      <c r="D101" s="6">
        <v>10</v>
      </c>
      <c r="E101" s="2" t="s">
        <v>181</v>
      </c>
      <c r="F101" s="6"/>
      <c r="G101" s="7">
        <f>G102</f>
        <v>2740.1</v>
      </c>
    </row>
    <row r="102" spans="1:7" ht="99.75" customHeight="1">
      <c r="A102" s="4" t="s">
        <v>356</v>
      </c>
      <c r="B102" s="5">
        <v>340</v>
      </c>
      <c r="C102" s="6" t="s">
        <v>13</v>
      </c>
      <c r="D102" s="6">
        <v>10</v>
      </c>
      <c r="E102" s="6" t="s">
        <v>188</v>
      </c>
      <c r="F102" s="6"/>
      <c r="G102" s="7">
        <f>G103</f>
        <v>2740.1</v>
      </c>
    </row>
    <row r="103" spans="1:7" ht="80.25" customHeight="1">
      <c r="A103" s="4" t="s">
        <v>286</v>
      </c>
      <c r="B103" s="5">
        <v>340</v>
      </c>
      <c r="C103" s="6" t="s">
        <v>13</v>
      </c>
      <c r="D103" s="6">
        <v>10</v>
      </c>
      <c r="E103" s="6" t="s">
        <v>189</v>
      </c>
      <c r="F103" s="6"/>
      <c r="G103" s="7">
        <f>G104</f>
        <v>2740.1</v>
      </c>
    </row>
    <row r="104" spans="1:7" ht="62.25" customHeight="1">
      <c r="A104" s="4" t="s">
        <v>158</v>
      </c>
      <c r="B104" s="5">
        <v>340</v>
      </c>
      <c r="C104" s="6" t="s">
        <v>13</v>
      </c>
      <c r="D104" s="6">
        <v>10</v>
      </c>
      <c r="E104" s="6" t="s">
        <v>196</v>
      </c>
      <c r="F104" s="6"/>
      <c r="G104" s="7">
        <f>G105+G106</f>
        <v>2740.1</v>
      </c>
    </row>
    <row r="105" spans="1:7" ht="113.25" customHeight="1">
      <c r="A105" s="4" t="s">
        <v>10</v>
      </c>
      <c r="B105" s="5">
        <v>340</v>
      </c>
      <c r="C105" s="6" t="s">
        <v>13</v>
      </c>
      <c r="D105" s="6">
        <v>10</v>
      </c>
      <c r="E105" s="6" t="s">
        <v>196</v>
      </c>
      <c r="F105" s="6" t="s">
        <v>11</v>
      </c>
      <c r="G105" s="7">
        <v>2726.6</v>
      </c>
    </row>
    <row r="106" spans="1:7" ht="37.5" customHeight="1">
      <c r="A106" s="4" t="s">
        <v>15</v>
      </c>
      <c r="B106" s="5">
        <v>340</v>
      </c>
      <c r="C106" s="6" t="s">
        <v>13</v>
      </c>
      <c r="D106" s="6">
        <v>10</v>
      </c>
      <c r="E106" s="6" t="s">
        <v>196</v>
      </c>
      <c r="F106" s="6" t="s">
        <v>16</v>
      </c>
      <c r="G106" s="7">
        <v>13.5</v>
      </c>
    </row>
    <row r="107" spans="1:7" ht="56.25" customHeight="1">
      <c r="A107" s="50" t="s">
        <v>180</v>
      </c>
      <c r="B107" s="5">
        <v>340</v>
      </c>
      <c r="C107" s="2" t="s">
        <v>13</v>
      </c>
      <c r="D107" s="2" t="s">
        <v>60</v>
      </c>
      <c r="E107" s="2"/>
      <c r="F107" s="2"/>
      <c r="G107" s="7">
        <f>G108</f>
        <v>381.4</v>
      </c>
    </row>
    <row r="108" spans="1:7" ht="93" customHeight="1">
      <c r="A108" s="9" t="s">
        <v>357</v>
      </c>
      <c r="B108" s="5">
        <v>340</v>
      </c>
      <c r="C108" s="2" t="s">
        <v>13</v>
      </c>
      <c r="D108" s="2" t="s">
        <v>60</v>
      </c>
      <c r="E108" s="2" t="s">
        <v>150</v>
      </c>
      <c r="F108" s="2"/>
      <c r="G108" s="7">
        <f>G109</f>
        <v>381.4</v>
      </c>
    </row>
    <row r="109" spans="1:7" ht="93.75">
      <c r="A109" s="4" t="s">
        <v>358</v>
      </c>
      <c r="B109" s="5">
        <v>340</v>
      </c>
      <c r="C109" s="2" t="s">
        <v>13</v>
      </c>
      <c r="D109" s="2" t="s">
        <v>60</v>
      </c>
      <c r="E109" s="2" t="s">
        <v>178</v>
      </c>
      <c r="F109" s="2"/>
      <c r="G109" s="7">
        <f>G110</f>
        <v>381.4</v>
      </c>
    </row>
    <row r="110" spans="1:7" ht="58.5" customHeight="1">
      <c r="A110" s="4" t="s">
        <v>285</v>
      </c>
      <c r="B110" s="5">
        <v>340</v>
      </c>
      <c r="C110" s="2" t="s">
        <v>13</v>
      </c>
      <c r="D110" s="2" t="s">
        <v>60</v>
      </c>
      <c r="E110" s="2" t="s">
        <v>179</v>
      </c>
      <c r="F110" s="2"/>
      <c r="G110" s="7">
        <f>G111</f>
        <v>381.4</v>
      </c>
    </row>
    <row r="111" spans="1:7" ht="60" customHeight="1">
      <c r="A111" s="9" t="s">
        <v>186</v>
      </c>
      <c r="B111" s="5">
        <v>340</v>
      </c>
      <c r="C111" s="2" t="s">
        <v>13</v>
      </c>
      <c r="D111" s="2" t="s">
        <v>60</v>
      </c>
      <c r="E111" s="2" t="s">
        <v>185</v>
      </c>
      <c r="F111" s="2"/>
      <c r="G111" s="7">
        <f>G112</f>
        <v>381.4</v>
      </c>
    </row>
    <row r="112" spans="1:7" ht="112.5" customHeight="1">
      <c r="A112" s="4" t="s">
        <v>10</v>
      </c>
      <c r="B112" s="5">
        <v>340</v>
      </c>
      <c r="C112" s="2" t="s">
        <v>13</v>
      </c>
      <c r="D112" s="2" t="s">
        <v>60</v>
      </c>
      <c r="E112" s="2" t="s">
        <v>185</v>
      </c>
      <c r="F112" s="2" t="s">
        <v>11</v>
      </c>
      <c r="G112" s="7">
        <v>381.4</v>
      </c>
    </row>
    <row r="113" spans="1:7" ht="18.75" customHeight="1">
      <c r="A113" s="4" t="s">
        <v>54</v>
      </c>
      <c r="B113" s="5">
        <v>340</v>
      </c>
      <c r="C113" s="6" t="s">
        <v>20</v>
      </c>
      <c r="D113" s="6"/>
      <c r="E113" s="6" t="s">
        <v>7</v>
      </c>
      <c r="F113" s="6" t="s">
        <v>7</v>
      </c>
      <c r="G113" s="7">
        <f>G114+G122+G119</f>
        <v>21293.9</v>
      </c>
    </row>
    <row r="114" spans="1:7" ht="16.5" customHeight="1">
      <c r="A114" s="4" t="s">
        <v>75</v>
      </c>
      <c r="B114" s="5">
        <v>340</v>
      </c>
      <c r="C114" s="6" t="s">
        <v>20</v>
      </c>
      <c r="D114" s="6" t="s">
        <v>22</v>
      </c>
      <c r="E114" s="6" t="s">
        <v>7</v>
      </c>
      <c r="F114" s="6" t="s">
        <v>7</v>
      </c>
      <c r="G114" s="7">
        <f>G115+G117</f>
        <v>699.1</v>
      </c>
    </row>
    <row r="115" spans="1:7" ht="187.5">
      <c r="A115" s="76" t="s">
        <v>394</v>
      </c>
      <c r="B115" s="5">
        <v>340</v>
      </c>
      <c r="C115" s="6" t="s">
        <v>20</v>
      </c>
      <c r="D115" s="6" t="s">
        <v>22</v>
      </c>
      <c r="E115" s="6" t="s">
        <v>398</v>
      </c>
      <c r="F115" s="6"/>
      <c r="G115" s="7">
        <f>G116</f>
        <v>365.5</v>
      </c>
    </row>
    <row r="116" spans="1:7" ht="39.75" customHeight="1">
      <c r="A116" s="4" t="s">
        <v>15</v>
      </c>
      <c r="B116" s="5">
        <v>340</v>
      </c>
      <c r="C116" s="6" t="s">
        <v>20</v>
      </c>
      <c r="D116" s="6" t="s">
        <v>22</v>
      </c>
      <c r="E116" s="6" t="s">
        <v>398</v>
      </c>
      <c r="F116" s="6" t="s">
        <v>16</v>
      </c>
      <c r="G116" s="7">
        <v>365.5</v>
      </c>
    </row>
    <row r="117" spans="1:7" ht="168.75">
      <c r="A117" s="76" t="s">
        <v>395</v>
      </c>
      <c r="B117" s="5">
        <v>340</v>
      </c>
      <c r="C117" s="6" t="s">
        <v>20</v>
      </c>
      <c r="D117" s="6" t="s">
        <v>22</v>
      </c>
      <c r="E117" s="6" t="s">
        <v>399</v>
      </c>
      <c r="F117" s="6"/>
      <c r="G117" s="7">
        <f>G118</f>
        <v>333.6</v>
      </c>
    </row>
    <row r="118" spans="1:7" ht="39.75" customHeight="1">
      <c r="A118" s="4" t="s">
        <v>15</v>
      </c>
      <c r="B118" s="5">
        <v>340</v>
      </c>
      <c r="C118" s="6" t="s">
        <v>20</v>
      </c>
      <c r="D118" s="6" t="s">
        <v>22</v>
      </c>
      <c r="E118" s="6" t="s">
        <v>399</v>
      </c>
      <c r="F118" s="6" t="s">
        <v>16</v>
      </c>
      <c r="G118" s="7">
        <v>333.6</v>
      </c>
    </row>
    <row r="119" spans="1:7">
      <c r="A119" s="10" t="s">
        <v>322</v>
      </c>
      <c r="B119" s="5">
        <v>340</v>
      </c>
      <c r="C119" s="2" t="s">
        <v>20</v>
      </c>
      <c r="D119" s="2" t="s">
        <v>58</v>
      </c>
      <c r="E119" s="6"/>
      <c r="F119" s="6"/>
      <c r="G119" s="7">
        <f>G120</f>
        <v>942.9</v>
      </c>
    </row>
    <row r="120" spans="1:7" ht="56.25">
      <c r="A120" s="76" t="s">
        <v>326</v>
      </c>
      <c r="B120" s="5">
        <v>340</v>
      </c>
      <c r="C120" s="2" t="s">
        <v>20</v>
      </c>
      <c r="D120" s="2" t="s">
        <v>58</v>
      </c>
      <c r="E120" s="6" t="s">
        <v>327</v>
      </c>
      <c r="F120" s="6"/>
      <c r="G120" s="7">
        <f>G121</f>
        <v>942.9</v>
      </c>
    </row>
    <row r="121" spans="1:7">
      <c r="A121" s="76" t="s">
        <v>17</v>
      </c>
      <c r="B121" s="5">
        <v>340</v>
      </c>
      <c r="C121" s="2" t="s">
        <v>20</v>
      </c>
      <c r="D121" s="2" t="s">
        <v>58</v>
      </c>
      <c r="E121" s="6" t="s">
        <v>327</v>
      </c>
      <c r="F121" s="6">
        <v>800</v>
      </c>
      <c r="G121" s="7">
        <v>942.9</v>
      </c>
    </row>
    <row r="122" spans="1:7" ht="18.75" customHeight="1">
      <c r="A122" s="4" t="s">
        <v>32</v>
      </c>
      <c r="B122" s="5">
        <v>340</v>
      </c>
      <c r="C122" s="6" t="s">
        <v>20</v>
      </c>
      <c r="D122" s="6" t="s">
        <v>47</v>
      </c>
      <c r="E122" s="6" t="s">
        <v>7</v>
      </c>
      <c r="F122" s="6" t="s">
        <v>7</v>
      </c>
      <c r="G122" s="7">
        <f>G123</f>
        <v>19651.900000000001</v>
      </c>
    </row>
    <row r="123" spans="1:7" ht="93.75" customHeight="1">
      <c r="A123" s="4" t="s">
        <v>359</v>
      </c>
      <c r="B123" s="5">
        <v>340</v>
      </c>
      <c r="C123" s="6" t="s">
        <v>20</v>
      </c>
      <c r="D123" s="6" t="s">
        <v>47</v>
      </c>
      <c r="E123" s="6" t="s">
        <v>170</v>
      </c>
      <c r="F123" s="6" t="s">
        <v>7</v>
      </c>
      <c r="G123" s="7">
        <f>G124</f>
        <v>19651.900000000001</v>
      </c>
    </row>
    <row r="124" spans="1:7" ht="18.75" customHeight="1">
      <c r="A124" s="10" t="s">
        <v>76</v>
      </c>
      <c r="B124" s="5">
        <v>340</v>
      </c>
      <c r="C124" s="6" t="s">
        <v>20</v>
      </c>
      <c r="D124" s="6" t="s">
        <v>47</v>
      </c>
      <c r="E124" s="71" t="s">
        <v>173</v>
      </c>
      <c r="F124" s="6"/>
      <c r="G124" s="7">
        <f>G125</f>
        <v>19651.900000000001</v>
      </c>
    </row>
    <row r="125" spans="1:7" ht="36.75" customHeight="1">
      <c r="A125" s="4" t="s">
        <v>15</v>
      </c>
      <c r="B125" s="5">
        <v>340</v>
      </c>
      <c r="C125" s="6" t="s">
        <v>20</v>
      </c>
      <c r="D125" s="6" t="s">
        <v>47</v>
      </c>
      <c r="E125" s="71" t="s">
        <v>173</v>
      </c>
      <c r="F125" s="6" t="s">
        <v>16</v>
      </c>
      <c r="G125" s="7">
        <v>19651.900000000001</v>
      </c>
    </row>
    <row r="126" spans="1:7" ht="19.5" customHeight="1">
      <c r="A126" s="4" t="s">
        <v>53</v>
      </c>
      <c r="B126" s="5">
        <v>340</v>
      </c>
      <c r="C126" s="6" t="s">
        <v>22</v>
      </c>
      <c r="D126" s="29"/>
      <c r="E126" s="29" t="s">
        <v>7</v>
      </c>
      <c r="F126" s="29" t="s">
        <v>7</v>
      </c>
      <c r="G126" s="7">
        <f>G127+G145</f>
        <v>91568</v>
      </c>
    </row>
    <row r="127" spans="1:7" ht="18.75" customHeight="1">
      <c r="A127" s="4" t="s">
        <v>33</v>
      </c>
      <c r="B127" s="5">
        <v>340</v>
      </c>
      <c r="C127" s="6" t="s">
        <v>22</v>
      </c>
      <c r="D127" s="6" t="s">
        <v>6</v>
      </c>
      <c r="E127" s="6" t="s">
        <v>7</v>
      </c>
      <c r="F127" s="6" t="s">
        <v>7</v>
      </c>
      <c r="G127" s="7">
        <f>G128+G140</f>
        <v>89205</v>
      </c>
    </row>
    <row r="128" spans="1:7" ht="93.75">
      <c r="A128" s="33" t="s">
        <v>385</v>
      </c>
      <c r="B128" s="5">
        <v>340</v>
      </c>
      <c r="C128" s="6" t="s">
        <v>22</v>
      </c>
      <c r="D128" s="6" t="s">
        <v>6</v>
      </c>
      <c r="E128" s="6" t="s">
        <v>87</v>
      </c>
      <c r="F128" s="6"/>
      <c r="G128" s="7">
        <f>G129+G136</f>
        <v>2253</v>
      </c>
    </row>
    <row r="129" spans="1:7" ht="75">
      <c r="A129" s="33" t="s">
        <v>272</v>
      </c>
      <c r="B129" s="5">
        <v>340</v>
      </c>
      <c r="C129" s="6" t="s">
        <v>22</v>
      </c>
      <c r="D129" s="6" t="s">
        <v>6</v>
      </c>
      <c r="E129" s="6" t="s">
        <v>271</v>
      </c>
      <c r="F129" s="6"/>
      <c r="G129" s="7">
        <f>G130</f>
        <v>0</v>
      </c>
    </row>
    <row r="130" spans="1:7" ht="56.25">
      <c r="A130" s="77" t="s">
        <v>274</v>
      </c>
      <c r="B130" s="5">
        <v>340</v>
      </c>
      <c r="C130" s="6" t="s">
        <v>22</v>
      </c>
      <c r="D130" s="6" t="s">
        <v>6</v>
      </c>
      <c r="E130" s="6" t="s">
        <v>275</v>
      </c>
      <c r="F130" s="6"/>
      <c r="G130" s="7">
        <f>G131</f>
        <v>0</v>
      </c>
    </row>
    <row r="131" spans="1:7" ht="147" customHeight="1">
      <c r="A131" s="33" t="s">
        <v>344</v>
      </c>
      <c r="B131" s="5">
        <v>340</v>
      </c>
      <c r="C131" s="6" t="s">
        <v>22</v>
      </c>
      <c r="D131" s="6" t="s">
        <v>6</v>
      </c>
      <c r="E131" s="6" t="s">
        <v>276</v>
      </c>
      <c r="F131" s="6"/>
      <c r="G131" s="7">
        <f>G132+G134</f>
        <v>0</v>
      </c>
    </row>
    <row r="132" spans="1:7" ht="184.5" customHeight="1">
      <c r="A132" s="33" t="s">
        <v>345</v>
      </c>
      <c r="B132" s="5">
        <v>340</v>
      </c>
      <c r="C132" s="6" t="s">
        <v>22</v>
      </c>
      <c r="D132" s="6" t="s">
        <v>6</v>
      </c>
      <c r="E132" s="6" t="s">
        <v>273</v>
      </c>
      <c r="F132" s="6"/>
      <c r="G132" s="7">
        <f>G133</f>
        <v>0</v>
      </c>
    </row>
    <row r="133" spans="1:7" ht="37.5">
      <c r="A133" s="4" t="s">
        <v>277</v>
      </c>
      <c r="B133" s="5">
        <v>340</v>
      </c>
      <c r="C133" s="6" t="s">
        <v>22</v>
      </c>
      <c r="D133" s="6" t="s">
        <v>6</v>
      </c>
      <c r="E133" s="6" t="s">
        <v>273</v>
      </c>
      <c r="F133" s="6">
        <v>400</v>
      </c>
      <c r="G133" s="7"/>
    </row>
    <row r="134" spans="1:7" ht="162" customHeight="1">
      <c r="A134" s="33" t="s">
        <v>346</v>
      </c>
      <c r="B134" s="5">
        <v>340</v>
      </c>
      <c r="C134" s="6" t="s">
        <v>22</v>
      </c>
      <c r="D134" s="6" t="s">
        <v>6</v>
      </c>
      <c r="E134" s="6" t="s">
        <v>270</v>
      </c>
      <c r="F134" s="6"/>
      <c r="G134" s="7">
        <f>G135</f>
        <v>0</v>
      </c>
    </row>
    <row r="135" spans="1:7" ht="37.5">
      <c r="A135" s="4" t="s">
        <v>277</v>
      </c>
      <c r="B135" s="5">
        <v>340</v>
      </c>
      <c r="C135" s="6" t="s">
        <v>22</v>
      </c>
      <c r="D135" s="6" t="s">
        <v>6</v>
      </c>
      <c r="E135" s="6" t="s">
        <v>270</v>
      </c>
      <c r="F135" s="6">
        <v>400</v>
      </c>
      <c r="G135" s="7"/>
    </row>
    <row r="136" spans="1:7" ht="103.5" customHeight="1">
      <c r="A136" s="4" t="s">
        <v>187</v>
      </c>
      <c r="B136" s="5">
        <v>340</v>
      </c>
      <c r="C136" s="6" t="s">
        <v>22</v>
      </c>
      <c r="D136" s="6" t="s">
        <v>6</v>
      </c>
      <c r="E136" s="6" t="s">
        <v>333</v>
      </c>
      <c r="F136" s="6"/>
      <c r="G136" s="7">
        <f t="shared" ref="G136:G138" si="0">G137</f>
        <v>2253</v>
      </c>
    </row>
    <row r="137" spans="1:7" ht="56.25">
      <c r="A137" s="76" t="s">
        <v>287</v>
      </c>
      <c r="B137" s="5">
        <v>340</v>
      </c>
      <c r="C137" s="6" t="s">
        <v>22</v>
      </c>
      <c r="D137" s="6" t="s">
        <v>6</v>
      </c>
      <c r="E137" s="6" t="s">
        <v>334</v>
      </c>
      <c r="F137" s="6" t="s">
        <v>7</v>
      </c>
      <c r="G137" s="7">
        <f t="shared" si="0"/>
        <v>2253</v>
      </c>
    </row>
    <row r="138" spans="1:7" ht="37.5">
      <c r="A138" s="76" t="s">
        <v>86</v>
      </c>
      <c r="B138" s="5">
        <v>340</v>
      </c>
      <c r="C138" s="6" t="s">
        <v>22</v>
      </c>
      <c r="D138" s="6" t="s">
        <v>6</v>
      </c>
      <c r="E138" s="6" t="s">
        <v>335</v>
      </c>
      <c r="F138" s="6"/>
      <c r="G138" s="7">
        <f t="shared" si="0"/>
        <v>2253</v>
      </c>
    </row>
    <row r="139" spans="1:7" ht="56.25">
      <c r="A139" s="76" t="s">
        <v>37</v>
      </c>
      <c r="B139" s="5">
        <v>340</v>
      </c>
      <c r="C139" s="6" t="s">
        <v>22</v>
      </c>
      <c r="D139" s="6" t="s">
        <v>6</v>
      </c>
      <c r="E139" s="6" t="s">
        <v>335</v>
      </c>
      <c r="F139" s="6" t="s">
        <v>38</v>
      </c>
      <c r="G139" s="7">
        <v>2253</v>
      </c>
    </row>
    <row r="140" spans="1:7" ht="75">
      <c r="A140" s="9" t="s">
        <v>386</v>
      </c>
      <c r="B140" s="5">
        <v>340</v>
      </c>
      <c r="C140" s="6" t="s">
        <v>22</v>
      </c>
      <c r="D140" s="6" t="s">
        <v>6</v>
      </c>
      <c r="E140" s="6" t="s">
        <v>328</v>
      </c>
      <c r="F140" s="6"/>
      <c r="G140" s="7">
        <f>G141</f>
        <v>86952</v>
      </c>
    </row>
    <row r="141" spans="1:7" ht="37.5">
      <c r="A141" s="9" t="s">
        <v>329</v>
      </c>
      <c r="B141" s="5">
        <v>340</v>
      </c>
      <c r="C141" s="6" t="s">
        <v>22</v>
      </c>
      <c r="D141" s="6" t="s">
        <v>6</v>
      </c>
      <c r="E141" s="6" t="s">
        <v>404</v>
      </c>
      <c r="F141" s="6"/>
      <c r="G141" s="7">
        <f>G142</f>
        <v>86952</v>
      </c>
    </row>
    <row r="142" spans="1:7" ht="56.25">
      <c r="A142" s="33" t="s">
        <v>409</v>
      </c>
      <c r="B142" s="5">
        <v>340</v>
      </c>
      <c r="C142" s="6" t="s">
        <v>22</v>
      </c>
      <c r="D142" s="6" t="s">
        <v>6</v>
      </c>
      <c r="E142" s="6" t="s">
        <v>405</v>
      </c>
      <c r="F142" s="6"/>
      <c r="G142" s="7">
        <f>G143</f>
        <v>86952</v>
      </c>
    </row>
    <row r="143" spans="1:7" ht="56.25">
      <c r="A143" s="63" t="s">
        <v>410</v>
      </c>
      <c r="B143" s="5">
        <v>340</v>
      </c>
      <c r="C143" s="6" t="s">
        <v>22</v>
      </c>
      <c r="D143" s="6" t="s">
        <v>6</v>
      </c>
      <c r="E143" s="2" t="s">
        <v>406</v>
      </c>
      <c r="F143" s="6"/>
      <c r="G143" s="7">
        <f>G144</f>
        <v>86952</v>
      </c>
    </row>
    <row r="144" spans="1:7" ht="37.5">
      <c r="A144" s="4" t="s">
        <v>277</v>
      </c>
      <c r="B144" s="5">
        <v>340</v>
      </c>
      <c r="C144" s="6" t="s">
        <v>22</v>
      </c>
      <c r="D144" s="6" t="s">
        <v>6</v>
      </c>
      <c r="E144" s="2" t="s">
        <v>406</v>
      </c>
      <c r="F144" s="6">
        <v>400</v>
      </c>
      <c r="G144" s="7">
        <v>86952</v>
      </c>
    </row>
    <row r="145" spans="1:7" s="3" customFormat="1" ht="18.75" customHeight="1">
      <c r="A145" s="4" t="s">
        <v>330</v>
      </c>
      <c r="B145" s="5">
        <v>340</v>
      </c>
      <c r="C145" s="2" t="s">
        <v>22</v>
      </c>
      <c r="D145" s="2" t="s">
        <v>13</v>
      </c>
      <c r="E145" s="2"/>
      <c r="F145" s="6"/>
      <c r="G145" s="7">
        <f>G146+G151</f>
        <v>2363</v>
      </c>
    </row>
    <row r="146" spans="1:7" s="3" customFormat="1" ht="75">
      <c r="A146" s="9" t="s">
        <v>386</v>
      </c>
      <c r="B146" s="5">
        <v>340</v>
      </c>
      <c r="C146" s="2" t="s">
        <v>22</v>
      </c>
      <c r="D146" s="2" t="s">
        <v>13</v>
      </c>
      <c r="E146" s="2" t="s">
        <v>328</v>
      </c>
      <c r="F146" s="2"/>
      <c r="G146" s="7">
        <f>G147</f>
        <v>2363</v>
      </c>
    </row>
    <row r="147" spans="1:7" s="3" customFormat="1" ht="37.5">
      <c r="A147" s="9" t="s">
        <v>329</v>
      </c>
      <c r="B147" s="5">
        <v>340</v>
      </c>
      <c r="C147" s="2" t="s">
        <v>22</v>
      </c>
      <c r="D147" s="2" t="s">
        <v>13</v>
      </c>
      <c r="E147" s="2" t="s">
        <v>404</v>
      </c>
      <c r="F147" s="2"/>
      <c r="G147" s="7">
        <f>G148</f>
        <v>2363</v>
      </c>
    </row>
    <row r="148" spans="1:7" s="3" customFormat="1" ht="19.5">
      <c r="A148" s="33" t="s">
        <v>411</v>
      </c>
      <c r="B148" s="5">
        <v>340</v>
      </c>
      <c r="C148" s="2" t="s">
        <v>22</v>
      </c>
      <c r="D148" s="2" t="s">
        <v>13</v>
      </c>
      <c r="E148" s="6" t="s">
        <v>407</v>
      </c>
      <c r="F148" s="2"/>
      <c r="G148" s="7">
        <f>G149</f>
        <v>2363</v>
      </c>
    </row>
    <row r="149" spans="1:7" s="3" customFormat="1" ht="37.5">
      <c r="A149" s="63" t="s">
        <v>331</v>
      </c>
      <c r="B149" s="5">
        <v>340</v>
      </c>
      <c r="C149" s="2" t="s">
        <v>22</v>
      </c>
      <c r="D149" s="2" t="s">
        <v>13</v>
      </c>
      <c r="E149" s="2" t="s">
        <v>408</v>
      </c>
      <c r="F149" s="2"/>
      <c r="G149" s="7">
        <f>G150</f>
        <v>2363</v>
      </c>
    </row>
    <row r="150" spans="1:7" s="3" customFormat="1" ht="37.5">
      <c r="A150" s="4" t="s">
        <v>15</v>
      </c>
      <c r="B150" s="5">
        <v>340</v>
      </c>
      <c r="C150" s="2" t="s">
        <v>22</v>
      </c>
      <c r="D150" s="2" t="s">
        <v>13</v>
      </c>
      <c r="E150" s="2" t="s">
        <v>408</v>
      </c>
      <c r="F150" s="2" t="s">
        <v>16</v>
      </c>
      <c r="G150" s="7">
        <v>2363</v>
      </c>
    </row>
    <row r="151" spans="1:7" s="3" customFormat="1" ht="19.5">
      <c r="A151" s="4" t="s">
        <v>283</v>
      </c>
      <c r="B151" s="5">
        <v>340</v>
      </c>
      <c r="C151" s="2" t="s">
        <v>22</v>
      </c>
      <c r="D151" s="2" t="s">
        <v>13</v>
      </c>
      <c r="E151" s="2" t="s">
        <v>77</v>
      </c>
      <c r="F151" s="2"/>
      <c r="G151" s="7">
        <f>G152</f>
        <v>0</v>
      </c>
    </row>
    <row r="152" spans="1:7" s="3" customFormat="1" ht="19.5">
      <c r="A152" s="4" t="s">
        <v>337</v>
      </c>
      <c r="B152" s="5">
        <v>340</v>
      </c>
      <c r="C152" s="2" t="s">
        <v>22</v>
      </c>
      <c r="D152" s="2" t="s">
        <v>13</v>
      </c>
      <c r="E152" s="2" t="s">
        <v>336</v>
      </c>
      <c r="F152" s="2"/>
      <c r="G152" s="7">
        <f>G153</f>
        <v>0</v>
      </c>
    </row>
    <row r="153" spans="1:7" s="3" customFormat="1" ht="37.5">
      <c r="A153" s="4" t="s">
        <v>15</v>
      </c>
      <c r="B153" s="5">
        <v>340</v>
      </c>
      <c r="C153" s="2" t="s">
        <v>22</v>
      </c>
      <c r="D153" s="2" t="s">
        <v>13</v>
      </c>
      <c r="E153" s="2" t="s">
        <v>336</v>
      </c>
      <c r="F153" s="2" t="s">
        <v>16</v>
      </c>
      <c r="G153" s="7"/>
    </row>
    <row r="154" spans="1:7" ht="19.5" customHeight="1">
      <c r="A154" s="4" t="s">
        <v>55</v>
      </c>
      <c r="B154" s="5">
        <v>340</v>
      </c>
      <c r="C154" s="6" t="s">
        <v>24</v>
      </c>
      <c r="D154" s="29"/>
      <c r="E154" s="29" t="s">
        <v>7</v>
      </c>
      <c r="F154" s="29" t="s">
        <v>7</v>
      </c>
      <c r="G154" s="7">
        <f t="shared" ref="G154:G159" si="1">G155</f>
        <v>2112</v>
      </c>
    </row>
    <row r="155" spans="1:7" ht="37.5" customHeight="1">
      <c r="A155" s="4" t="s">
        <v>35</v>
      </c>
      <c r="B155" s="5">
        <v>340</v>
      </c>
      <c r="C155" s="6" t="s">
        <v>24</v>
      </c>
      <c r="D155" s="6" t="s">
        <v>13</v>
      </c>
      <c r="E155" s="6"/>
      <c r="F155" s="6" t="s">
        <v>7</v>
      </c>
      <c r="G155" s="7">
        <f t="shared" si="1"/>
        <v>2112</v>
      </c>
    </row>
    <row r="156" spans="1:7" ht="56.25" customHeight="1">
      <c r="A156" s="4" t="s">
        <v>360</v>
      </c>
      <c r="B156" s="5">
        <v>340</v>
      </c>
      <c r="C156" s="6" t="s">
        <v>24</v>
      </c>
      <c r="D156" s="6" t="s">
        <v>13</v>
      </c>
      <c r="E156" s="6" t="s">
        <v>95</v>
      </c>
      <c r="F156" s="6" t="s">
        <v>7</v>
      </c>
      <c r="G156" s="7">
        <f t="shared" si="1"/>
        <v>2112</v>
      </c>
    </row>
    <row r="157" spans="1:7" ht="75" customHeight="1">
      <c r="A157" s="4" t="s">
        <v>361</v>
      </c>
      <c r="B157" s="5">
        <v>340</v>
      </c>
      <c r="C157" s="6" t="s">
        <v>24</v>
      </c>
      <c r="D157" s="6" t="s">
        <v>13</v>
      </c>
      <c r="E157" s="6" t="s">
        <v>184</v>
      </c>
      <c r="F157" s="6"/>
      <c r="G157" s="7">
        <f t="shared" si="1"/>
        <v>2112</v>
      </c>
    </row>
    <row r="158" spans="1:7" ht="37.5" customHeight="1">
      <c r="A158" s="33" t="s">
        <v>288</v>
      </c>
      <c r="B158" s="5">
        <v>340</v>
      </c>
      <c r="C158" s="6" t="s">
        <v>24</v>
      </c>
      <c r="D158" s="6" t="s">
        <v>13</v>
      </c>
      <c r="E158" s="6" t="s">
        <v>174</v>
      </c>
      <c r="F158" s="6"/>
      <c r="G158" s="7">
        <f t="shared" si="1"/>
        <v>2112</v>
      </c>
    </row>
    <row r="159" spans="1:7" ht="37.5" customHeight="1">
      <c r="A159" s="33" t="s">
        <v>159</v>
      </c>
      <c r="B159" s="5">
        <v>340</v>
      </c>
      <c r="C159" s="6" t="s">
        <v>24</v>
      </c>
      <c r="D159" s="6" t="s">
        <v>13</v>
      </c>
      <c r="E159" s="6" t="s">
        <v>175</v>
      </c>
      <c r="F159" s="6"/>
      <c r="G159" s="7">
        <f t="shared" si="1"/>
        <v>2112</v>
      </c>
    </row>
    <row r="160" spans="1:7" ht="37.5" customHeight="1">
      <c r="A160" s="4" t="s">
        <v>15</v>
      </c>
      <c r="B160" s="5">
        <v>340</v>
      </c>
      <c r="C160" s="6" t="s">
        <v>24</v>
      </c>
      <c r="D160" s="6" t="s">
        <v>13</v>
      </c>
      <c r="E160" s="6" t="s">
        <v>175</v>
      </c>
      <c r="F160" s="6" t="s">
        <v>16</v>
      </c>
      <c r="G160" s="7">
        <v>2112</v>
      </c>
    </row>
    <row r="161" spans="1:8" ht="18.75" customHeight="1">
      <c r="A161" s="4" t="s">
        <v>154</v>
      </c>
      <c r="B161" s="5">
        <v>340</v>
      </c>
      <c r="C161" s="2" t="s">
        <v>48</v>
      </c>
      <c r="D161" s="2"/>
      <c r="E161" s="6"/>
      <c r="F161" s="6"/>
      <c r="G161" s="7">
        <f>G162+G171+G191</f>
        <v>60669.601999999999</v>
      </c>
    </row>
    <row r="162" spans="1:8" ht="18.75" customHeight="1">
      <c r="A162" s="4" t="s">
        <v>190</v>
      </c>
      <c r="B162" s="5">
        <v>340</v>
      </c>
      <c r="C162" s="6" t="s">
        <v>48</v>
      </c>
      <c r="D162" s="2" t="s">
        <v>13</v>
      </c>
      <c r="E162" s="6" t="s">
        <v>7</v>
      </c>
      <c r="F162" s="6"/>
      <c r="G162" s="34">
        <f>G163</f>
        <v>27449.901999999998</v>
      </c>
      <c r="H162" s="45"/>
    </row>
    <row r="163" spans="1:8" ht="60" customHeight="1">
      <c r="A163" s="4" t="s">
        <v>362</v>
      </c>
      <c r="B163" s="5">
        <v>340</v>
      </c>
      <c r="C163" s="6" t="s">
        <v>48</v>
      </c>
      <c r="D163" s="2" t="s">
        <v>13</v>
      </c>
      <c r="E163" s="6" t="s">
        <v>130</v>
      </c>
      <c r="F163" s="6"/>
      <c r="G163" s="34">
        <f>G164</f>
        <v>27449.901999999998</v>
      </c>
    </row>
    <row r="164" spans="1:8" ht="37.5" customHeight="1">
      <c r="A164" s="4" t="s">
        <v>363</v>
      </c>
      <c r="B164" s="5">
        <v>340</v>
      </c>
      <c r="C164" s="6" t="s">
        <v>48</v>
      </c>
      <c r="D164" s="2" t="s">
        <v>13</v>
      </c>
      <c r="E164" s="2" t="s">
        <v>142</v>
      </c>
      <c r="F164" s="6"/>
      <c r="G164" s="34">
        <f>G165</f>
        <v>27449.901999999998</v>
      </c>
    </row>
    <row r="165" spans="1:8" ht="56.25" customHeight="1">
      <c r="A165" s="4" t="s">
        <v>289</v>
      </c>
      <c r="B165" s="5">
        <v>340</v>
      </c>
      <c r="C165" s="6" t="s">
        <v>48</v>
      </c>
      <c r="D165" s="2" t="s">
        <v>13</v>
      </c>
      <c r="E165" s="2" t="s">
        <v>143</v>
      </c>
      <c r="F165" s="6"/>
      <c r="G165" s="34">
        <f>G166+G169</f>
        <v>27449.901999999998</v>
      </c>
    </row>
    <row r="166" spans="1:8" ht="96.75" customHeight="1">
      <c r="A166" s="72" t="s">
        <v>223</v>
      </c>
      <c r="B166" s="5">
        <v>340</v>
      </c>
      <c r="C166" s="6" t="s">
        <v>48</v>
      </c>
      <c r="D166" s="2" t="s">
        <v>13</v>
      </c>
      <c r="E166" s="2" t="s">
        <v>222</v>
      </c>
      <c r="F166" s="6"/>
      <c r="G166" s="34">
        <f>G167</f>
        <v>10</v>
      </c>
    </row>
    <row r="167" spans="1:8" ht="18.75" customHeight="1">
      <c r="A167" s="4" t="s">
        <v>49</v>
      </c>
      <c r="B167" s="5">
        <v>340</v>
      </c>
      <c r="C167" s="6" t="s">
        <v>48</v>
      </c>
      <c r="D167" s="2" t="s">
        <v>13</v>
      </c>
      <c r="E167" s="2" t="s">
        <v>144</v>
      </c>
      <c r="F167" s="6"/>
      <c r="G167" s="7">
        <f>G168</f>
        <v>10</v>
      </c>
    </row>
    <row r="168" spans="1:8" ht="56.25" customHeight="1">
      <c r="A168" s="4" t="s">
        <v>37</v>
      </c>
      <c r="B168" s="5">
        <v>340</v>
      </c>
      <c r="C168" s="6" t="s">
        <v>48</v>
      </c>
      <c r="D168" s="2" t="s">
        <v>13</v>
      </c>
      <c r="E168" s="2" t="s">
        <v>144</v>
      </c>
      <c r="F168" s="6">
        <v>600</v>
      </c>
      <c r="G168" s="7">
        <v>10</v>
      </c>
    </row>
    <row r="169" spans="1:8" ht="114.75" customHeight="1">
      <c r="A169" s="33" t="s">
        <v>224</v>
      </c>
      <c r="B169" s="5">
        <v>340</v>
      </c>
      <c r="C169" s="6" t="s">
        <v>48</v>
      </c>
      <c r="D169" s="2" t="s">
        <v>13</v>
      </c>
      <c r="E169" s="2" t="s">
        <v>215</v>
      </c>
      <c r="F169" s="6"/>
      <c r="G169" s="7">
        <f>G170</f>
        <v>27439.901999999998</v>
      </c>
    </row>
    <row r="170" spans="1:8" ht="56.25" customHeight="1">
      <c r="A170" s="4" t="s">
        <v>37</v>
      </c>
      <c r="B170" s="5">
        <v>340</v>
      </c>
      <c r="C170" s="6" t="s">
        <v>48</v>
      </c>
      <c r="D170" s="2" t="s">
        <v>13</v>
      </c>
      <c r="E170" s="2" t="s">
        <v>215</v>
      </c>
      <c r="F170" s="6">
        <v>600</v>
      </c>
      <c r="G170" s="7">
        <v>27439.901999999998</v>
      </c>
    </row>
    <row r="171" spans="1:8" ht="28.5" customHeight="1">
      <c r="A171" s="4" t="s">
        <v>40</v>
      </c>
      <c r="B171" s="5">
        <v>340</v>
      </c>
      <c r="C171" s="6" t="s">
        <v>48</v>
      </c>
      <c r="D171" s="6" t="s">
        <v>48</v>
      </c>
      <c r="E171" s="6" t="s">
        <v>7</v>
      </c>
      <c r="F171" s="6" t="s">
        <v>7</v>
      </c>
      <c r="G171" s="7">
        <f>G177+G183+G172+G188</f>
        <v>22849.899999999998</v>
      </c>
    </row>
    <row r="172" spans="1:8" ht="73.5" customHeight="1">
      <c r="A172" s="4" t="s">
        <v>364</v>
      </c>
      <c r="B172" s="5">
        <v>340</v>
      </c>
      <c r="C172" s="6" t="s">
        <v>48</v>
      </c>
      <c r="D172" s="6" t="s">
        <v>48</v>
      </c>
      <c r="E172" s="2" t="s">
        <v>193</v>
      </c>
      <c r="F172" s="6" t="s">
        <v>7</v>
      </c>
      <c r="G172" s="7">
        <f>G173</f>
        <v>150</v>
      </c>
    </row>
    <row r="173" spans="1:8" ht="39.75" customHeight="1">
      <c r="A173" s="4" t="s">
        <v>290</v>
      </c>
      <c r="B173" s="5">
        <v>340</v>
      </c>
      <c r="C173" s="6" t="s">
        <v>48</v>
      </c>
      <c r="D173" s="6" t="s">
        <v>48</v>
      </c>
      <c r="E173" s="2" t="s">
        <v>194</v>
      </c>
      <c r="F173" s="6" t="s">
        <v>7</v>
      </c>
      <c r="G173" s="7">
        <f>G174</f>
        <v>150</v>
      </c>
    </row>
    <row r="174" spans="1:8" ht="37.5" customHeight="1">
      <c r="A174" s="4" t="s">
        <v>57</v>
      </c>
      <c r="B174" s="5">
        <v>340</v>
      </c>
      <c r="C174" s="6" t="s">
        <v>48</v>
      </c>
      <c r="D174" s="6" t="s">
        <v>48</v>
      </c>
      <c r="E174" s="2" t="s">
        <v>195</v>
      </c>
      <c r="F174" s="6"/>
      <c r="G174" s="7">
        <f>G175+G176</f>
        <v>150</v>
      </c>
    </row>
    <row r="175" spans="1:8" ht="37.5" customHeight="1">
      <c r="A175" s="4" t="s">
        <v>15</v>
      </c>
      <c r="B175" s="5">
        <v>340</v>
      </c>
      <c r="C175" s="6" t="s">
        <v>48</v>
      </c>
      <c r="D175" s="6" t="s">
        <v>48</v>
      </c>
      <c r="E175" s="2" t="s">
        <v>195</v>
      </c>
      <c r="F175" s="6" t="s">
        <v>16</v>
      </c>
      <c r="G175" s="7">
        <v>50</v>
      </c>
    </row>
    <row r="176" spans="1:8" ht="37.5" customHeight="1">
      <c r="A176" s="9" t="s">
        <v>63</v>
      </c>
      <c r="B176" s="5">
        <v>340</v>
      </c>
      <c r="C176" s="6" t="s">
        <v>48</v>
      </c>
      <c r="D176" s="6" t="s">
        <v>48</v>
      </c>
      <c r="E176" s="2" t="s">
        <v>195</v>
      </c>
      <c r="F176" s="6">
        <v>300</v>
      </c>
      <c r="G176" s="7">
        <v>100</v>
      </c>
    </row>
    <row r="177" spans="1:7" ht="78.75" customHeight="1">
      <c r="A177" s="4" t="s">
        <v>357</v>
      </c>
      <c r="B177" s="5">
        <v>340</v>
      </c>
      <c r="C177" s="6" t="s">
        <v>48</v>
      </c>
      <c r="D177" s="6" t="s">
        <v>48</v>
      </c>
      <c r="E177" s="2" t="s">
        <v>150</v>
      </c>
      <c r="F177" s="6" t="s">
        <v>7</v>
      </c>
      <c r="G177" s="7">
        <f>G178</f>
        <v>200</v>
      </c>
    </row>
    <row r="178" spans="1:7" ht="87" customHeight="1">
      <c r="A178" s="4" t="s">
        <v>358</v>
      </c>
      <c r="B178" s="5">
        <v>340</v>
      </c>
      <c r="C178" s="2" t="s">
        <v>48</v>
      </c>
      <c r="D178" s="2" t="s">
        <v>48</v>
      </c>
      <c r="E178" s="2" t="s">
        <v>178</v>
      </c>
      <c r="F178" s="2"/>
      <c r="G178" s="7">
        <f>G179</f>
        <v>200</v>
      </c>
    </row>
    <row r="179" spans="1:7" ht="65.25" customHeight="1">
      <c r="A179" s="4" t="s">
        <v>291</v>
      </c>
      <c r="B179" s="5">
        <v>340</v>
      </c>
      <c r="C179" s="2" t="s">
        <v>48</v>
      </c>
      <c r="D179" s="2" t="s">
        <v>48</v>
      </c>
      <c r="E179" s="2" t="s">
        <v>179</v>
      </c>
      <c r="F179" s="6"/>
      <c r="G179" s="7">
        <f>G180</f>
        <v>200</v>
      </c>
    </row>
    <row r="180" spans="1:7" ht="18.75" customHeight="1">
      <c r="A180" s="4" t="s">
        <v>34</v>
      </c>
      <c r="B180" s="5">
        <v>340</v>
      </c>
      <c r="C180" s="6" t="s">
        <v>48</v>
      </c>
      <c r="D180" s="6" t="s">
        <v>48</v>
      </c>
      <c r="E180" s="2" t="s">
        <v>231</v>
      </c>
      <c r="F180" s="6" t="s">
        <v>7</v>
      </c>
      <c r="G180" s="7">
        <f>G181+G182</f>
        <v>200</v>
      </c>
    </row>
    <row r="181" spans="1:7" ht="37.5" customHeight="1">
      <c r="A181" s="4" t="s">
        <v>15</v>
      </c>
      <c r="B181" s="5">
        <v>340</v>
      </c>
      <c r="C181" s="6" t="s">
        <v>48</v>
      </c>
      <c r="D181" s="6" t="s">
        <v>48</v>
      </c>
      <c r="E181" s="2" t="s">
        <v>231</v>
      </c>
      <c r="F181" s="6" t="s">
        <v>16</v>
      </c>
      <c r="G181" s="7">
        <v>50</v>
      </c>
    </row>
    <row r="182" spans="1:7" ht="37.5" customHeight="1">
      <c r="A182" s="9" t="s">
        <v>63</v>
      </c>
      <c r="B182" s="5">
        <v>340</v>
      </c>
      <c r="C182" s="6" t="s">
        <v>48</v>
      </c>
      <c r="D182" s="6" t="s">
        <v>48</v>
      </c>
      <c r="E182" s="2" t="s">
        <v>231</v>
      </c>
      <c r="F182" s="6">
        <v>300</v>
      </c>
      <c r="G182" s="7">
        <v>150</v>
      </c>
    </row>
    <row r="183" spans="1:7" ht="80.25" customHeight="1">
      <c r="A183" s="33" t="s">
        <v>365</v>
      </c>
      <c r="B183" s="5">
        <v>340</v>
      </c>
      <c r="C183" s="6" t="s">
        <v>48</v>
      </c>
      <c r="D183" s="6" t="s">
        <v>48</v>
      </c>
      <c r="E183" s="2" t="s">
        <v>251</v>
      </c>
      <c r="F183" s="6"/>
      <c r="G183" s="7">
        <f>G184</f>
        <v>22499.899999999998</v>
      </c>
    </row>
    <row r="184" spans="1:7" ht="56.25">
      <c r="A184" s="33" t="s">
        <v>390</v>
      </c>
      <c r="B184" s="5">
        <v>340</v>
      </c>
      <c r="C184" s="6" t="s">
        <v>48</v>
      </c>
      <c r="D184" s="6" t="s">
        <v>48</v>
      </c>
      <c r="E184" s="2" t="s">
        <v>256</v>
      </c>
      <c r="F184" s="6"/>
      <c r="G184" s="7">
        <f>G185</f>
        <v>22499.899999999998</v>
      </c>
    </row>
    <row r="185" spans="1:7" ht="37.5" customHeight="1">
      <c r="A185" s="72" t="s">
        <v>293</v>
      </c>
      <c r="B185" s="5">
        <v>340</v>
      </c>
      <c r="C185" s="6" t="s">
        <v>48</v>
      </c>
      <c r="D185" s="6" t="s">
        <v>48</v>
      </c>
      <c r="E185" s="2" t="s">
        <v>257</v>
      </c>
      <c r="F185" s="6"/>
      <c r="G185" s="7">
        <f>G186</f>
        <v>22499.899999999998</v>
      </c>
    </row>
    <row r="186" spans="1:7" ht="37.5" customHeight="1">
      <c r="A186" s="72" t="s">
        <v>151</v>
      </c>
      <c r="B186" s="5">
        <v>340</v>
      </c>
      <c r="C186" s="6" t="s">
        <v>48</v>
      </c>
      <c r="D186" s="6" t="s">
        <v>48</v>
      </c>
      <c r="E186" s="2" t="s">
        <v>258</v>
      </c>
      <c r="F186" s="6"/>
      <c r="G186" s="7">
        <f>G187</f>
        <v>22499.899999999998</v>
      </c>
    </row>
    <row r="187" spans="1:7" ht="37.5" customHeight="1">
      <c r="A187" s="72" t="s">
        <v>56</v>
      </c>
      <c r="B187" s="5">
        <v>340</v>
      </c>
      <c r="C187" s="6" t="s">
        <v>48</v>
      </c>
      <c r="D187" s="6" t="s">
        <v>48</v>
      </c>
      <c r="E187" s="2" t="s">
        <v>258</v>
      </c>
      <c r="F187" s="6">
        <v>600</v>
      </c>
      <c r="G187" s="7">
        <f>22496.1+3.8</f>
        <v>22499.899999999998</v>
      </c>
    </row>
    <row r="188" spans="1:7">
      <c r="A188" s="4" t="s">
        <v>283</v>
      </c>
      <c r="B188" s="5">
        <v>340</v>
      </c>
      <c r="C188" s="6" t="s">
        <v>48</v>
      </c>
      <c r="D188" s="6" t="s">
        <v>48</v>
      </c>
      <c r="E188" s="2" t="s">
        <v>77</v>
      </c>
      <c r="F188" s="6"/>
      <c r="G188" s="7">
        <f>G189</f>
        <v>0</v>
      </c>
    </row>
    <row r="189" spans="1:7">
      <c r="A189" s="4" t="s">
        <v>337</v>
      </c>
      <c r="B189" s="5">
        <v>340</v>
      </c>
      <c r="C189" s="6" t="s">
        <v>48</v>
      </c>
      <c r="D189" s="6" t="s">
        <v>48</v>
      </c>
      <c r="E189" s="2" t="s">
        <v>336</v>
      </c>
      <c r="F189" s="6"/>
      <c r="G189" s="7">
        <f>G190</f>
        <v>0</v>
      </c>
    </row>
    <row r="190" spans="1:7" ht="37.5" customHeight="1">
      <c r="A190" s="4" t="s">
        <v>15</v>
      </c>
      <c r="B190" s="5">
        <v>340</v>
      </c>
      <c r="C190" s="6" t="s">
        <v>48</v>
      </c>
      <c r="D190" s="6" t="s">
        <v>48</v>
      </c>
      <c r="E190" s="2" t="s">
        <v>336</v>
      </c>
      <c r="F190" s="6">
        <v>200</v>
      </c>
      <c r="G190" s="7"/>
    </row>
    <row r="191" spans="1:7" ht="18.75" customHeight="1">
      <c r="A191" s="4" t="s">
        <v>41</v>
      </c>
      <c r="B191" s="5">
        <v>340</v>
      </c>
      <c r="C191" s="2" t="s">
        <v>48</v>
      </c>
      <c r="D191" s="2" t="s">
        <v>47</v>
      </c>
      <c r="E191" s="2"/>
      <c r="F191" s="6"/>
      <c r="G191" s="7">
        <f>G192+G197</f>
        <v>10369.799999999999</v>
      </c>
    </row>
    <row r="192" spans="1:7" ht="75" customHeight="1">
      <c r="A192" s="4" t="s">
        <v>362</v>
      </c>
      <c r="B192" s="5">
        <v>340</v>
      </c>
      <c r="C192" s="2" t="s">
        <v>48</v>
      </c>
      <c r="D192" s="2" t="s">
        <v>47</v>
      </c>
      <c r="E192" s="2" t="s">
        <v>130</v>
      </c>
      <c r="F192" s="6"/>
      <c r="G192" s="7">
        <f>G193</f>
        <v>100</v>
      </c>
    </row>
    <row r="193" spans="1:7" ht="37.5" customHeight="1">
      <c r="A193" s="4" t="s">
        <v>363</v>
      </c>
      <c r="B193" s="5">
        <v>340</v>
      </c>
      <c r="C193" s="2" t="s">
        <v>48</v>
      </c>
      <c r="D193" s="2" t="s">
        <v>47</v>
      </c>
      <c r="E193" s="2" t="s">
        <v>142</v>
      </c>
      <c r="F193" s="6"/>
      <c r="G193" s="7">
        <f>G194</f>
        <v>100</v>
      </c>
    </row>
    <row r="194" spans="1:7" ht="77.25" customHeight="1">
      <c r="A194" s="4" t="s">
        <v>294</v>
      </c>
      <c r="B194" s="5">
        <v>340</v>
      </c>
      <c r="C194" s="2" t="s">
        <v>48</v>
      </c>
      <c r="D194" s="2" t="s">
        <v>47</v>
      </c>
      <c r="E194" s="2" t="s">
        <v>145</v>
      </c>
      <c r="F194" s="6"/>
      <c r="G194" s="7">
        <f>G195</f>
        <v>100</v>
      </c>
    </row>
    <row r="195" spans="1:7" ht="37.5" customHeight="1">
      <c r="A195" s="4" t="s">
        <v>225</v>
      </c>
      <c r="B195" s="5">
        <v>340</v>
      </c>
      <c r="C195" s="2" t="s">
        <v>48</v>
      </c>
      <c r="D195" s="2" t="s">
        <v>47</v>
      </c>
      <c r="E195" s="2" t="s">
        <v>211</v>
      </c>
      <c r="F195" s="6"/>
      <c r="G195" s="7">
        <f>G196</f>
        <v>100</v>
      </c>
    </row>
    <row r="196" spans="1:7" ht="56.25" customHeight="1">
      <c r="A196" s="4" t="s">
        <v>37</v>
      </c>
      <c r="B196" s="5">
        <v>340</v>
      </c>
      <c r="C196" s="2" t="s">
        <v>48</v>
      </c>
      <c r="D196" s="2" t="s">
        <v>47</v>
      </c>
      <c r="E196" s="2" t="s">
        <v>212</v>
      </c>
      <c r="F196" s="6">
        <v>600</v>
      </c>
      <c r="G196" s="7">
        <v>100</v>
      </c>
    </row>
    <row r="197" spans="1:7" ht="75.75" customHeight="1">
      <c r="A197" s="33" t="s">
        <v>365</v>
      </c>
      <c r="B197" s="5">
        <v>340</v>
      </c>
      <c r="C197" s="6" t="s">
        <v>48</v>
      </c>
      <c r="D197" s="2" t="s">
        <v>47</v>
      </c>
      <c r="E197" s="2" t="s">
        <v>251</v>
      </c>
      <c r="F197" s="6"/>
      <c r="G197" s="7">
        <f>G198</f>
        <v>10269.799999999999</v>
      </c>
    </row>
    <row r="198" spans="1:7" ht="53.25" customHeight="1">
      <c r="A198" s="33" t="s">
        <v>391</v>
      </c>
      <c r="B198" s="5">
        <v>340</v>
      </c>
      <c r="C198" s="6" t="s">
        <v>48</v>
      </c>
      <c r="D198" s="2" t="s">
        <v>47</v>
      </c>
      <c r="E198" s="2" t="s">
        <v>252</v>
      </c>
      <c r="F198" s="6"/>
      <c r="G198" s="7">
        <f>G199</f>
        <v>10269.799999999999</v>
      </c>
    </row>
    <row r="199" spans="1:7" ht="74.25" customHeight="1">
      <c r="A199" s="33" t="s">
        <v>292</v>
      </c>
      <c r="B199" s="5">
        <v>340</v>
      </c>
      <c r="C199" s="6" t="s">
        <v>48</v>
      </c>
      <c r="D199" s="2" t="s">
        <v>47</v>
      </c>
      <c r="E199" s="2" t="s">
        <v>253</v>
      </c>
      <c r="F199" s="6"/>
      <c r="G199" s="7">
        <f>G200</f>
        <v>10269.799999999999</v>
      </c>
    </row>
    <row r="200" spans="1:7" ht="77.25" customHeight="1">
      <c r="A200" s="33" t="s">
        <v>254</v>
      </c>
      <c r="B200" s="5">
        <v>340</v>
      </c>
      <c r="C200" s="6" t="s">
        <v>48</v>
      </c>
      <c r="D200" s="2" t="s">
        <v>47</v>
      </c>
      <c r="E200" s="2" t="s">
        <v>348</v>
      </c>
      <c r="F200" s="6"/>
      <c r="G200" s="7">
        <f>G201</f>
        <v>10269.799999999999</v>
      </c>
    </row>
    <row r="201" spans="1:7" ht="37.5" customHeight="1">
      <c r="A201" s="72" t="s">
        <v>15</v>
      </c>
      <c r="B201" s="5">
        <v>340</v>
      </c>
      <c r="C201" s="6" t="s">
        <v>48</v>
      </c>
      <c r="D201" s="2" t="s">
        <v>47</v>
      </c>
      <c r="E201" s="2" t="s">
        <v>348</v>
      </c>
      <c r="F201" s="6">
        <v>200</v>
      </c>
      <c r="G201" s="7">
        <v>10269.799999999999</v>
      </c>
    </row>
    <row r="202" spans="1:7" ht="18.75" customHeight="1">
      <c r="A202" s="4" t="s">
        <v>66</v>
      </c>
      <c r="B202" s="5">
        <v>340</v>
      </c>
      <c r="C202" s="6" t="s">
        <v>58</v>
      </c>
      <c r="D202" s="6"/>
      <c r="E202" s="6" t="s">
        <v>7</v>
      </c>
      <c r="F202" s="6" t="s">
        <v>7</v>
      </c>
      <c r="G202" s="7">
        <f>G203</f>
        <v>172096.2</v>
      </c>
    </row>
    <row r="203" spans="1:7" ht="18.75" customHeight="1">
      <c r="A203" s="4" t="s">
        <v>42</v>
      </c>
      <c r="B203" s="5">
        <v>340</v>
      </c>
      <c r="C203" s="6" t="s">
        <v>58</v>
      </c>
      <c r="D203" s="6" t="s">
        <v>6</v>
      </c>
      <c r="E203" s="6" t="s">
        <v>7</v>
      </c>
      <c r="F203" s="6" t="s">
        <v>7</v>
      </c>
      <c r="G203" s="7">
        <f>G204+G229</f>
        <v>172096.2</v>
      </c>
    </row>
    <row r="204" spans="1:7" ht="57" customHeight="1">
      <c r="A204" s="76" t="s">
        <v>351</v>
      </c>
      <c r="B204" s="5">
        <v>340</v>
      </c>
      <c r="C204" s="6" t="s">
        <v>58</v>
      </c>
      <c r="D204" s="6" t="s">
        <v>6</v>
      </c>
      <c r="E204" s="6" t="s">
        <v>96</v>
      </c>
      <c r="F204" s="6"/>
      <c r="G204" s="7">
        <f>G205+G211+G219+G225</f>
        <v>172096.2</v>
      </c>
    </row>
    <row r="205" spans="1:7" ht="56.25" customHeight="1">
      <c r="A205" s="4" t="s">
        <v>366</v>
      </c>
      <c r="B205" s="5">
        <v>340</v>
      </c>
      <c r="C205" s="6" t="s">
        <v>58</v>
      </c>
      <c r="D205" s="6" t="s">
        <v>6</v>
      </c>
      <c r="E205" s="6" t="s">
        <v>109</v>
      </c>
      <c r="F205" s="6"/>
      <c r="G205" s="7">
        <f>G206</f>
        <v>6785.7</v>
      </c>
    </row>
    <row r="206" spans="1:7" ht="56.25">
      <c r="A206" s="76" t="s">
        <v>367</v>
      </c>
      <c r="B206" s="5">
        <v>340</v>
      </c>
      <c r="C206" s="6" t="s">
        <v>58</v>
      </c>
      <c r="D206" s="6" t="s">
        <v>6</v>
      </c>
      <c r="E206" s="6" t="s">
        <v>110</v>
      </c>
      <c r="F206" s="6"/>
      <c r="G206" s="7">
        <f>G207</f>
        <v>6785.7</v>
      </c>
    </row>
    <row r="207" spans="1:7" ht="18.75" customHeight="1">
      <c r="A207" s="4" t="s">
        <v>98</v>
      </c>
      <c r="B207" s="5">
        <v>340</v>
      </c>
      <c r="C207" s="6" t="s">
        <v>58</v>
      </c>
      <c r="D207" s="6" t="s">
        <v>6</v>
      </c>
      <c r="E207" s="6" t="s">
        <v>111</v>
      </c>
      <c r="F207" s="6"/>
      <c r="G207" s="7">
        <f>G208+G209</f>
        <v>6785.7</v>
      </c>
    </row>
    <row r="208" spans="1:7" ht="56.25" customHeight="1">
      <c r="A208" s="4" t="s">
        <v>37</v>
      </c>
      <c r="B208" s="5">
        <v>340</v>
      </c>
      <c r="C208" s="6" t="s">
        <v>58</v>
      </c>
      <c r="D208" s="6" t="s">
        <v>6</v>
      </c>
      <c r="E208" s="6" t="s">
        <v>111</v>
      </c>
      <c r="F208" s="6" t="s">
        <v>38</v>
      </c>
      <c r="G208" s="7">
        <v>6772.7</v>
      </c>
    </row>
    <row r="209" spans="1:7" ht="18.75" customHeight="1">
      <c r="A209" s="4" t="s">
        <v>49</v>
      </c>
      <c r="B209" s="5">
        <v>340</v>
      </c>
      <c r="C209" s="6" t="s">
        <v>58</v>
      </c>
      <c r="D209" s="6" t="s">
        <v>6</v>
      </c>
      <c r="E209" s="6" t="s">
        <v>112</v>
      </c>
      <c r="F209" s="6"/>
      <c r="G209" s="7">
        <f>G210</f>
        <v>13</v>
      </c>
    </row>
    <row r="210" spans="1:7" ht="56.25" customHeight="1">
      <c r="A210" s="4" t="s">
        <v>37</v>
      </c>
      <c r="B210" s="5">
        <v>340</v>
      </c>
      <c r="C210" s="6" t="s">
        <v>58</v>
      </c>
      <c r="D210" s="6" t="s">
        <v>6</v>
      </c>
      <c r="E210" s="6" t="s">
        <v>112</v>
      </c>
      <c r="F210" s="6" t="s">
        <v>38</v>
      </c>
      <c r="G210" s="7">
        <v>13</v>
      </c>
    </row>
    <row r="211" spans="1:7" ht="56.25" customHeight="1">
      <c r="A211" s="4" t="s">
        <v>368</v>
      </c>
      <c r="B211" s="5">
        <v>340</v>
      </c>
      <c r="C211" s="6" t="s">
        <v>58</v>
      </c>
      <c r="D211" s="6" t="s">
        <v>6</v>
      </c>
      <c r="E211" s="6" t="s">
        <v>104</v>
      </c>
      <c r="F211" s="6"/>
      <c r="G211" s="7">
        <f>G212</f>
        <v>33236.300000000003</v>
      </c>
    </row>
    <row r="212" spans="1:7" ht="75" customHeight="1">
      <c r="A212" s="33" t="s">
        <v>369</v>
      </c>
      <c r="B212" s="5">
        <v>340</v>
      </c>
      <c r="C212" s="6" t="s">
        <v>58</v>
      </c>
      <c r="D212" s="6" t="s">
        <v>6</v>
      </c>
      <c r="E212" s="6" t="s">
        <v>103</v>
      </c>
      <c r="F212" s="6"/>
      <c r="G212" s="7">
        <f>G213+G215</f>
        <v>33236.300000000003</v>
      </c>
    </row>
    <row r="213" spans="1:7" ht="37.5" customHeight="1">
      <c r="A213" s="4" t="s">
        <v>101</v>
      </c>
      <c r="B213" s="5">
        <v>340</v>
      </c>
      <c r="C213" s="6" t="s">
        <v>58</v>
      </c>
      <c r="D213" s="6" t="s">
        <v>6</v>
      </c>
      <c r="E213" s="6" t="s">
        <v>102</v>
      </c>
      <c r="F213" s="6"/>
      <c r="G213" s="7">
        <f>G214</f>
        <v>100</v>
      </c>
    </row>
    <row r="214" spans="1:7" ht="56.25" customHeight="1">
      <c r="A214" s="4" t="s">
        <v>37</v>
      </c>
      <c r="B214" s="5">
        <v>340</v>
      </c>
      <c r="C214" s="6" t="s">
        <v>58</v>
      </c>
      <c r="D214" s="6" t="s">
        <v>6</v>
      </c>
      <c r="E214" s="6" t="s">
        <v>102</v>
      </c>
      <c r="F214" s="6" t="s">
        <v>38</v>
      </c>
      <c r="G214" s="7">
        <v>100</v>
      </c>
    </row>
    <row r="215" spans="1:7" ht="18.75" customHeight="1">
      <c r="A215" s="4" t="s">
        <v>99</v>
      </c>
      <c r="B215" s="5">
        <v>340</v>
      </c>
      <c r="C215" s="6" t="s">
        <v>58</v>
      </c>
      <c r="D215" s="6" t="s">
        <v>6</v>
      </c>
      <c r="E215" s="6" t="s">
        <v>113</v>
      </c>
      <c r="F215" s="6"/>
      <c r="G215" s="7">
        <f>G216+G217</f>
        <v>33136.300000000003</v>
      </c>
    </row>
    <row r="216" spans="1:7" ht="56.25" customHeight="1">
      <c r="A216" s="4" t="s">
        <v>37</v>
      </c>
      <c r="B216" s="5">
        <v>340</v>
      </c>
      <c r="C216" s="6" t="s">
        <v>58</v>
      </c>
      <c r="D216" s="6" t="s">
        <v>6</v>
      </c>
      <c r="E216" s="6" t="s">
        <v>113</v>
      </c>
      <c r="F216" s="6" t="s">
        <v>38</v>
      </c>
      <c r="G216" s="7">
        <v>33074.300000000003</v>
      </c>
    </row>
    <row r="217" spans="1:7" ht="18.75" customHeight="1">
      <c r="A217" s="4" t="s">
        <v>49</v>
      </c>
      <c r="B217" s="5">
        <v>340</v>
      </c>
      <c r="C217" s="6" t="s">
        <v>58</v>
      </c>
      <c r="D217" s="6" t="s">
        <v>6</v>
      </c>
      <c r="E217" s="6" t="s">
        <v>114</v>
      </c>
      <c r="F217" s="6"/>
      <c r="G217" s="7">
        <f>G218</f>
        <v>62</v>
      </c>
    </row>
    <row r="218" spans="1:7" ht="55.5" customHeight="1">
      <c r="A218" s="4" t="s">
        <v>37</v>
      </c>
      <c r="B218" s="5">
        <v>340</v>
      </c>
      <c r="C218" s="6" t="s">
        <v>58</v>
      </c>
      <c r="D218" s="6" t="s">
        <v>6</v>
      </c>
      <c r="E218" s="6" t="s">
        <v>114</v>
      </c>
      <c r="F218" s="6" t="s">
        <v>38</v>
      </c>
      <c r="G218" s="7">
        <v>62</v>
      </c>
    </row>
    <row r="219" spans="1:7" ht="75" customHeight="1">
      <c r="A219" s="4" t="s">
        <v>370</v>
      </c>
      <c r="B219" s="5">
        <v>340</v>
      </c>
      <c r="C219" s="6" t="s">
        <v>58</v>
      </c>
      <c r="D219" s="6" t="s">
        <v>6</v>
      </c>
      <c r="E219" s="6" t="s">
        <v>156</v>
      </c>
      <c r="F219" s="6" t="s">
        <v>7</v>
      </c>
      <c r="G219" s="7">
        <f>G220</f>
        <v>126804.2</v>
      </c>
    </row>
    <row r="220" spans="1:7" ht="75" customHeight="1">
      <c r="A220" s="4" t="s">
        <v>371</v>
      </c>
      <c r="B220" s="5">
        <v>340</v>
      </c>
      <c r="C220" s="6" t="s">
        <v>58</v>
      </c>
      <c r="D220" s="6" t="s">
        <v>6</v>
      </c>
      <c r="E220" s="6" t="s">
        <v>115</v>
      </c>
      <c r="F220" s="6"/>
      <c r="G220" s="7">
        <f>G221+G223</f>
        <v>126804.2</v>
      </c>
    </row>
    <row r="221" spans="1:7" ht="37.5" customHeight="1">
      <c r="A221" s="4" t="s">
        <v>97</v>
      </c>
      <c r="B221" s="5">
        <v>340</v>
      </c>
      <c r="C221" s="6" t="s">
        <v>58</v>
      </c>
      <c r="D221" s="6" t="s">
        <v>6</v>
      </c>
      <c r="E221" s="6" t="s">
        <v>116</v>
      </c>
      <c r="F221" s="6" t="s">
        <v>7</v>
      </c>
      <c r="G221" s="7">
        <f>G222</f>
        <v>126747.2</v>
      </c>
    </row>
    <row r="222" spans="1:7" ht="56.25" customHeight="1">
      <c r="A222" s="4" t="s">
        <v>37</v>
      </c>
      <c r="B222" s="5">
        <v>340</v>
      </c>
      <c r="C222" s="6" t="s">
        <v>58</v>
      </c>
      <c r="D222" s="6" t="s">
        <v>6</v>
      </c>
      <c r="E222" s="6" t="s">
        <v>116</v>
      </c>
      <c r="F222" s="6" t="s">
        <v>38</v>
      </c>
      <c r="G222" s="7">
        <v>126747.2</v>
      </c>
    </row>
    <row r="223" spans="1:7" ht="18.75" customHeight="1">
      <c r="A223" s="4" t="s">
        <v>49</v>
      </c>
      <c r="B223" s="5">
        <v>340</v>
      </c>
      <c r="C223" s="6" t="s">
        <v>58</v>
      </c>
      <c r="D223" s="6" t="s">
        <v>6</v>
      </c>
      <c r="E223" s="6" t="s">
        <v>117</v>
      </c>
      <c r="F223" s="6"/>
      <c r="G223" s="7">
        <f>G224</f>
        <v>57</v>
      </c>
    </row>
    <row r="224" spans="1:7" ht="56.25" customHeight="1">
      <c r="A224" s="4" t="s">
        <v>37</v>
      </c>
      <c r="B224" s="5">
        <v>340</v>
      </c>
      <c r="C224" s="6" t="s">
        <v>58</v>
      </c>
      <c r="D224" s="6" t="s">
        <v>6</v>
      </c>
      <c r="E224" s="6" t="s">
        <v>117</v>
      </c>
      <c r="F224" s="6" t="s">
        <v>38</v>
      </c>
      <c r="G224" s="7">
        <v>57</v>
      </c>
    </row>
    <row r="225" spans="1:7" ht="75" customHeight="1">
      <c r="A225" s="4" t="s">
        <v>372</v>
      </c>
      <c r="B225" s="5">
        <v>340</v>
      </c>
      <c r="C225" s="6" t="s">
        <v>58</v>
      </c>
      <c r="D225" s="6" t="s">
        <v>6</v>
      </c>
      <c r="E225" s="6" t="s">
        <v>118</v>
      </c>
      <c r="F225" s="6"/>
      <c r="G225" s="7">
        <f>G226</f>
        <v>5270</v>
      </c>
    </row>
    <row r="226" spans="1:7" ht="75" customHeight="1">
      <c r="A226" s="4" t="s">
        <v>373</v>
      </c>
      <c r="B226" s="5">
        <v>340</v>
      </c>
      <c r="C226" s="6" t="s">
        <v>58</v>
      </c>
      <c r="D226" s="6" t="s">
        <v>6</v>
      </c>
      <c r="E226" s="6" t="s">
        <v>119</v>
      </c>
      <c r="F226" s="6"/>
      <c r="G226" s="7">
        <f>G227</f>
        <v>5270</v>
      </c>
    </row>
    <row r="227" spans="1:7" ht="18.75" customHeight="1">
      <c r="A227" s="4" t="s">
        <v>100</v>
      </c>
      <c r="B227" s="5">
        <v>340</v>
      </c>
      <c r="C227" s="6" t="s">
        <v>58</v>
      </c>
      <c r="D227" s="6" t="s">
        <v>6</v>
      </c>
      <c r="E227" s="6" t="s">
        <v>120</v>
      </c>
      <c r="F227" s="6"/>
      <c r="G227" s="7">
        <f>G228</f>
        <v>5270</v>
      </c>
    </row>
    <row r="228" spans="1:7" ht="56.25" customHeight="1">
      <c r="A228" s="4" t="s">
        <v>37</v>
      </c>
      <c r="B228" s="5">
        <v>340</v>
      </c>
      <c r="C228" s="6" t="s">
        <v>58</v>
      </c>
      <c r="D228" s="6" t="s">
        <v>6</v>
      </c>
      <c r="E228" s="6" t="s">
        <v>120</v>
      </c>
      <c r="F228" s="6" t="s">
        <v>38</v>
      </c>
      <c r="G228" s="7">
        <v>5270</v>
      </c>
    </row>
    <row r="229" spans="1:7">
      <c r="A229" s="4" t="s">
        <v>283</v>
      </c>
      <c r="B229" s="5">
        <v>340</v>
      </c>
      <c r="C229" s="6" t="s">
        <v>58</v>
      </c>
      <c r="D229" s="6" t="s">
        <v>6</v>
      </c>
      <c r="E229" s="6" t="s">
        <v>77</v>
      </c>
      <c r="F229" s="6"/>
      <c r="G229" s="7">
        <f>G230</f>
        <v>0</v>
      </c>
    </row>
    <row r="230" spans="1:7">
      <c r="A230" s="4" t="s">
        <v>337</v>
      </c>
      <c r="B230" s="5">
        <v>340</v>
      </c>
      <c r="C230" s="6" t="s">
        <v>58</v>
      </c>
      <c r="D230" s="6" t="s">
        <v>6</v>
      </c>
      <c r="E230" s="6" t="s">
        <v>336</v>
      </c>
      <c r="F230" s="6"/>
      <c r="G230" s="7">
        <f>G231</f>
        <v>0</v>
      </c>
    </row>
    <row r="231" spans="1:7" ht="37.5">
      <c r="A231" s="4" t="s">
        <v>15</v>
      </c>
      <c r="B231" s="5">
        <v>340</v>
      </c>
      <c r="C231" s="6" t="s">
        <v>58</v>
      </c>
      <c r="D231" s="6" t="s">
        <v>6</v>
      </c>
      <c r="E231" s="6" t="s">
        <v>336</v>
      </c>
      <c r="F231" s="6">
        <v>200</v>
      </c>
      <c r="G231" s="7"/>
    </row>
    <row r="232" spans="1:7" ht="18.75" customHeight="1">
      <c r="A232" s="4" t="s">
        <v>67</v>
      </c>
      <c r="B232" s="5">
        <v>340</v>
      </c>
      <c r="C232" s="6" t="s">
        <v>47</v>
      </c>
      <c r="D232" s="6"/>
      <c r="E232" s="6" t="s">
        <v>7</v>
      </c>
      <c r="F232" s="6" t="s">
        <v>7</v>
      </c>
      <c r="G232" s="7">
        <f>G233</f>
        <v>570.70000000000005</v>
      </c>
    </row>
    <row r="233" spans="1:7" ht="37.5" customHeight="1">
      <c r="A233" s="4" t="s">
        <v>43</v>
      </c>
      <c r="B233" s="5">
        <v>340</v>
      </c>
      <c r="C233" s="6" t="s">
        <v>47</v>
      </c>
      <c r="D233" s="6" t="s">
        <v>48</v>
      </c>
      <c r="E233" s="6" t="s">
        <v>7</v>
      </c>
      <c r="F233" s="6" t="s">
        <v>7</v>
      </c>
      <c r="G233" s="7">
        <f>G234</f>
        <v>570.70000000000005</v>
      </c>
    </row>
    <row r="234" spans="1:7" ht="204" customHeight="1">
      <c r="A234" s="76" t="s">
        <v>241</v>
      </c>
      <c r="B234" s="5">
        <v>340</v>
      </c>
      <c r="C234" s="6" t="s">
        <v>47</v>
      </c>
      <c r="D234" s="6" t="s">
        <v>48</v>
      </c>
      <c r="E234" s="6" t="s">
        <v>397</v>
      </c>
      <c r="F234" s="6"/>
      <c r="G234" s="7">
        <f>G235</f>
        <v>570.70000000000005</v>
      </c>
    </row>
    <row r="235" spans="1:7" ht="37.5" customHeight="1">
      <c r="A235" s="4" t="s">
        <v>15</v>
      </c>
      <c r="B235" s="5">
        <v>340</v>
      </c>
      <c r="C235" s="6" t="s">
        <v>47</v>
      </c>
      <c r="D235" s="6" t="s">
        <v>48</v>
      </c>
      <c r="E235" s="6" t="s">
        <v>397</v>
      </c>
      <c r="F235" s="6">
        <v>200</v>
      </c>
      <c r="G235" s="7">
        <v>570.70000000000005</v>
      </c>
    </row>
    <row r="236" spans="1:7" ht="18.75" customHeight="1">
      <c r="A236" s="4" t="s">
        <v>127</v>
      </c>
      <c r="B236" s="5">
        <v>340</v>
      </c>
      <c r="C236" s="6" t="s">
        <v>59</v>
      </c>
      <c r="D236" s="21"/>
      <c r="E236" s="21" t="s">
        <v>7</v>
      </c>
      <c r="F236" s="21" t="s">
        <v>7</v>
      </c>
      <c r="G236" s="7">
        <f>G237+G244+G241</f>
        <v>15703.300000000001</v>
      </c>
    </row>
    <row r="237" spans="1:7" ht="18.75" customHeight="1">
      <c r="A237" s="4" t="s">
        <v>61</v>
      </c>
      <c r="B237" s="5">
        <v>340</v>
      </c>
      <c r="C237" s="6" t="s">
        <v>59</v>
      </c>
      <c r="D237" s="6" t="s">
        <v>6</v>
      </c>
      <c r="E237" s="6"/>
      <c r="F237" s="6"/>
      <c r="G237" s="7">
        <f>G239</f>
        <v>1847.2</v>
      </c>
    </row>
    <row r="238" spans="1:7" ht="18.75" customHeight="1">
      <c r="A238" s="4" t="s">
        <v>283</v>
      </c>
      <c r="B238" s="5">
        <v>340</v>
      </c>
      <c r="C238" s="6" t="s">
        <v>59</v>
      </c>
      <c r="D238" s="6" t="s">
        <v>6</v>
      </c>
      <c r="E238" s="6" t="s">
        <v>77</v>
      </c>
      <c r="F238" s="6"/>
      <c r="G238" s="7">
        <f>G239</f>
        <v>1847.2</v>
      </c>
    </row>
    <row r="239" spans="1:7" ht="37.5" customHeight="1">
      <c r="A239" s="4" t="s">
        <v>62</v>
      </c>
      <c r="B239" s="5">
        <v>340</v>
      </c>
      <c r="C239" s="6" t="s">
        <v>59</v>
      </c>
      <c r="D239" s="6" t="s">
        <v>6</v>
      </c>
      <c r="E239" s="6" t="s">
        <v>105</v>
      </c>
      <c r="F239" s="6"/>
      <c r="G239" s="7">
        <f>G240</f>
        <v>1847.2</v>
      </c>
    </row>
    <row r="240" spans="1:7" ht="37.5" customHeight="1">
      <c r="A240" s="4" t="s">
        <v>63</v>
      </c>
      <c r="B240" s="5">
        <v>340</v>
      </c>
      <c r="C240" s="6" t="s">
        <v>59</v>
      </c>
      <c r="D240" s="6" t="s">
        <v>6</v>
      </c>
      <c r="E240" s="6" t="s">
        <v>105</v>
      </c>
      <c r="F240" s="6" t="s">
        <v>106</v>
      </c>
      <c r="G240" s="7">
        <v>1847.2</v>
      </c>
    </row>
    <row r="241" spans="1:7" ht="18.75" customHeight="1">
      <c r="A241" s="4" t="s">
        <v>197</v>
      </c>
      <c r="B241" s="5">
        <v>340</v>
      </c>
      <c r="C241" s="2" t="s">
        <v>59</v>
      </c>
      <c r="D241" s="2" t="s">
        <v>13</v>
      </c>
      <c r="E241" s="6"/>
      <c r="F241" s="6"/>
      <c r="G241" s="7">
        <f>G242</f>
        <v>17.5</v>
      </c>
    </row>
    <row r="242" spans="1:7" ht="81" customHeight="1">
      <c r="A242" s="4" t="s">
        <v>242</v>
      </c>
      <c r="B242" s="5">
        <v>340</v>
      </c>
      <c r="C242" s="2" t="s">
        <v>59</v>
      </c>
      <c r="D242" s="2" t="s">
        <v>13</v>
      </c>
      <c r="E242" s="6" t="s">
        <v>396</v>
      </c>
      <c r="F242" s="6"/>
      <c r="G242" s="7">
        <f>G243</f>
        <v>17.5</v>
      </c>
    </row>
    <row r="243" spans="1:7" ht="37.5" customHeight="1">
      <c r="A243" s="9" t="s">
        <v>63</v>
      </c>
      <c r="B243" s="5">
        <v>340</v>
      </c>
      <c r="C243" s="2" t="s">
        <v>59</v>
      </c>
      <c r="D243" s="2" t="s">
        <v>13</v>
      </c>
      <c r="E243" s="6" t="s">
        <v>396</v>
      </c>
      <c r="F243" s="6">
        <v>300</v>
      </c>
      <c r="G243" s="7">
        <v>17.5</v>
      </c>
    </row>
    <row r="244" spans="1:7" ht="21.75" customHeight="1">
      <c r="A244" s="4" t="s">
        <v>44</v>
      </c>
      <c r="B244" s="5">
        <v>340</v>
      </c>
      <c r="C244" s="6" t="s">
        <v>59</v>
      </c>
      <c r="D244" s="6" t="s">
        <v>20</v>
      </c>
      <c r="E244" s="6" t="s">
        <v>7</v>
      </c>
      <c r="F244" s="6" t="s">
        <v>7</v>
      </c>
      <c r="G244" s="7">
        <f>G245</f>
        <v>13838.6</v>
      </c>
    </row>
    <row r="245" spans="1:7" ht="75" customHeight="1">
      <c r="A245" s="9" t="s">
        <v>349</v>
      </c>
      <c r="B245" s="5">
        <v>340</v>
      </c>
      <c r="C245" s="6" t="s">
        <v>59</v>
      </c>
      <c r="D245" s="6" t="s">
        <v>20</v>
      </c>
      <c r="E245" s="6" t="s">
        <v>107</v>
      </c>
      <c r="F245" s="6"/>
      <c r="G245" s="7">
        <f>G246</f>
        <v>13838.6</v>
      </c>
    </row>
    <row r="246" spans="1:7" ht="56.25" customHeight="1">
      <c r="A246" s="9" t="s">
        <v>350</v>
      </c>
      <c r="B246" s="5">
        <v>340</v>
      </c>
      <c r="C246" s="6" t="s">
        <v>59</v>
      </c>
      <c r="D246" s="6" t="s">
        <v>20</v>
      </c>
      <c r="E246" s="6" t="s">
        <v>160</v>
      </c>
      <c r="F246" s="6"/>
      <c r="G246" s="7">
        <f>G247</f>
        <v>13838.6</v>
      </c>
    </row>
    <row r="247" spans="1:7" ht="58.5" customHeight="1">
      <c r="A247" s="33" t="s">
        <v>295</v>
      </c>
      <c r="B247" s="5">
        <v>340</v>
      </c>
      <c r="C247" s="6" t="s">
        <v>59</v>
      </c>
      <c r="D247" s="6" t="s">
        <v>20</v>
      </c>
      <c r="E247" s="6" t="s">
        <v>168</v>
      </c>
      <c r="F247" s="6"/>
      <c r="G247" s="7">
        <f>G248</f>
        <v>13838.6</v>
      </c>
    </row>
    <row r="248" spans="1:7" ht="80.25" customHeight="1">
      <c r="A248" s="76" t="s">
        <v>108</v>
      </c>
      <c r="B248" s="5">
        <v>340</v>
      </c>
      <c r="C248" s="6" t="s">
        <v>59</v>
      </c>
      <c r="D248" s="6" t="s">
        <v>20</v>
      </c>
      <c r="E248" s="6" t="s">
        <v>169</v>
      </c>
      <c r="F248" s="6" t="s">
        <v>7</v>
      </c>
      <c r="G248" s="7">
        <f>G249</f>
        <v>13838.6</v>
      </c>
    </row>
    <row r="249" spans="1:7" ht="40.5" customHeight="1">
      <c r="A249" s="4" t="s">
        <v>63</v>
      </c>
      <c r="B249" s="5">
        <v>340</v>
      </c>
      <c r="C249" s="6" t="s">
        <v>59</v>
      </c>
      <c r="D249" s="6" t="s">
        <v>20</v>
      </c>
      <c r="E249" s="6" t="s">
        <v>169</v>
      </c>
      <c r="F249" s="6" t="s">
        <v>106</v>
      </c>
      <c r="G249" s="7">
        <v>13838.6</v>
      </c>
    </row>
    <row r="250" spans="1:7" ht="19.5" customHeight="1">
      <c r="A250" s="4" t="s">
        <v>68</v>
      </c>
      <c r="B250" s="5">
        <v>340</v>
      </c>
      <c r="C250" s="6" t="s">
        <v>26</v>
      </c>
      <c r="D250" s="29"/>
      <c r="E250" s="29" t="s">
        <v>7</v>
      </c>
      <c r="F250" s="29" t="s">
        <v>7</v>
      </c>
      <c r="G250" s="7">
        <f>G251+G260+G266</f>
        <v>188940.79999999999</v>
      </c>
    </row>
    <row r="251" spans="1:7" ht="19.5" customHeight="1">
      <c r="A251" s="4" t="s">
        <v>192</v>
      </c>
      <c r="B251" s="5">
        <v>340</v>
      </c>
      <c r="C251" s="6">
        <v>11</v>
      </c>
      <c r="D251" s="2" t="s">
        <v>6</v>
      </c>
      <c r="E251" s="29"/>
      <c r="F251" s="29"/>
      <c r="G251" s="7">
        <f>G252+G257</f>
        <v>83251.383000000002</v>
      </c>
    </row>
    <row r="252" spans="1:7" ht="78" customHeight="1">
      <c r="A252" s="33" t="s">
        <v>374</v>
      </c>
      <c r="B252" s="5">
        <v>340</v>
      </c>
      <c r="C252" s="6" t="s">
        <v>26</v>
      </c>
      <c r="D252" s="6" t="s">
        <v>6</v>
      </c>
      <c r="E252" s="2" t="s">
        <v>261</v>
      </c>
      <c r="F252" s="6" t="s">
        <v>7</v>
      </c>
      <c r="G252" s="7">
        <f>G253</f>
        <v>83251.383000000002</v>
      </c>
    </row>
    <row r="253" spans="1:7" ht="75">
      <c r="A253" s="33" t="s">
        <v>375</v>
      </c>
      <c r="B253" s="5">
        <v>340</v>
      </c>
      <c r="C253" s="2" t="s">
        <v>26</v>
      </c>
      <c r="D253" s="2" t="s">
        <v>6</v>
      </c>
      <c r="E253" s="2" t="s">
        <v>262</v>
      </c>
      <c r="F253" s="6"/>
      <c r="G253" s="7">
        <f>G254</f>
        <v>83251.383000000002</v>
      </c>
    </row>
    <row r="254" spans="1:7" ht="51.75" customHeight="1">
      <c r="A254" s="72" t="s">
        <v>296</v>
      </c>
      <c r="B254" s="5">
        <v>340</v>
      </c>
      <c r="C254" s="2" t="s">
        <v>26</v>
      </c>
      <c r="D254" s="2" t="s">
        <v>6</v>
      </c>
      <c r="E254" s="2" t="s">
        <v>263</v>
      </c>
      <c r="F254" s="6"/>
      <c r="G254" s="7">
        <f>G255</f>
        <v>83251.383000000002</v>
      </c>
    </row>
    <row r="255" spans="1:7" ht="42.75" customHeight="1">
      <c r="A255" s="4" t="s">
        <v>259</v>
      </c>
      <c r="B255" s="5">
        <v>340</v>
      </c>
      <c r="C255" s="2" t="s">
        <v>26</v>
      </c>
      <c r="D255" s="2" t="s">
        <v>6</v>
      </c>
      <c r="E255" s="2" t="s">
        <v>264</v>
      </c>
      <c r="F255" s="6"/>
      <c r="G255" s="7">
        <f>G256</f>
        <v>83251.383000000002</v>
      </c>
    </row>
    <row r="256" spans="1:7" ht="56.25" customHeight="1">
      <c r="A256" s="4" t="s">
        <v>37</v>
      </c>
      <c r="B256" s="5">
        <v>340</v>
      </c>
      <c r="C256" s="6" t="s">
        <v>26</v>
      </c>
      <c r="D256" s="6" t="s">
        <v>6</v>
      </c>
      <c r="E256" s="2" t="s">
        <v>264</v>
      </c>
      <c r="F256" s="6" t="s">
        <v>38</v>
      </c>
      <c r="G256" s="7">
        <v>83251.383000000002</v>
      </c>
    </row>
    <row r="257" spans="1:7">
      <c r="A257" s="4" t="s">
        <v>283</v>
      </c>
      <c r="B257" s="5">
        <v>340</v>
      </c>
      <c r="C257" s="2" t="s">
        <v>26</v>
      </c>
      <c r="D257" s="2" t="s">
        <v>6</v>
      </c>
      <c r="E257" s="2" t="s">
        <v>77</v>
      </c>
      <c r="F257" s="6"/>
      <c r="G257" s="7">
        <f>G258</f>
        <v>0</v>
      </c>
    </row>
    <row r="258" spans="1:7">
      <c r="A258" s="4" t="s">
        <v>337</v>
      </c>
      <c r="B258" s="5">
        <v>340</v>
      </c>
      <c r="C258" s="2" t="s">
        <v>26</v>
      </c>
      <c r="D258" s="2" t="s">
        <v>6</v>
      </c>
      <c r="E258" s="2" t="s">
        <v>336</v>
      </c>
      <c r="F258" s="6"/>
      <c r="G258" s="7">
        <f>G259</f>
        <v>0</v>
      </c>
    </row>
    <row r="259" spans="1:7" ht="37.5">
      <c r="A259" s="4" t="s">
        <v>15</v>
      </c>
      <c r="B259" s="5">
        <v>340</v>
      </c>
      <c r="C259" s="2" t="s">
        <v>26</v>
      </c>
      <c r="D259" s="2" t="s">
        <v>6</v>
      </c>
      <c r="E259" s="2" t="s">
        <v>336</v>
      </c>
      <c r="F259" s="6">
        <v>200</v>
      </c>
      <c r="G259" s="7"/>
    </row>
    <row r="260" spans="1:7">
      <c r="A260" s="4" t="s">
        <v>45</v>
      </c>
      <c r="B260" s="5">
        <v>340</v>
      </c>
      <c r="C260" s="6" t="s">
        <v>26</v>
      </c>
      <c r="D260" s="6" t="s">
        <v>9</v>
      </c>
      <c r="E260" s="6"/>
      <c r="F260" s="6"/>
      <c r="G260" s="7">
        <f>G261</f>
        <v>4200</v>
      </c>
    </row>
    <row r="261" spans="1:7" ht="78.75" customHeight="1">
      <c r="A261" s="33" t="s">
        <v>374</v>
      </c>
      <c r="B261" s="5">
        <v>340</v>
      </c>
      <c r="C261" s="6" t="s">
        <v>26</v>
      </c>
      <c r="D261" s="6" t="s">
        <v>9</v>
      </c>
      <c r="E261" s="6" t="s">
        <v>261</v>
      </c>
      <c r="F261" s="6"/>
      <c r="G261" s="7">
        <f>G262</f>
        <v>4200</v>
      </c>
    </row>
    <row r="262" spans="1:7" ht="78.75" customHeight="1">
      <c r="A262" s="33" t="s">
        <v>376</v>
      </c>
      <c r="B262" s="5">
        <v>340</v>
      </c>
      <c r="C262" s="6" t="s">
        <v>121</v>
      </c>
      <c r="D262" s="6" t="s">
        <v>9</v>
      </c>
      <c r="E262" s="6" t="s">
        <v>266</v>
      </c>
      <c r="F262" s="6"/>
      <c r="G262" s="7">
        <f>G263</f>
        <v>4200</v>
      </c>
    </row>
    <row r="263" spans="1:7" ht="37.5">
      <c r="A263" s="72" t="s">
        <v>297</v>
      </c>
      <c r="B263" s="5">
        <v>340</v>
      </c>
      <c r="C263" s="6" t="s">
        <v>26</v>
      </c>
      <c r="D263" s="6" t="s">
        <v>9</v>
      </c>
      <c r="E263" s="6" t="s">
        <v>267</v>
      </c>
      <c r="F263" s="6"/>
      <c r="G263" s="7">
        <f>G264</f>
        <v>4200</v>
      </c>
    </row>
    <row r="264" spans="1:7" ht="37.5">
      <c r="A264" s="72" t="s">
        <v>122</v>
      </c>
      <c r="B264" s="5">
        <v>340</v>
      </c>
      <c r="C264" s="6" t="s">
        <v>26</v>
      </c>
      <c r="D264" s="6" t="s">
        <v>9</v>
      </c>
      <c r="E264" s="6" t="s">
        <v>268</v>
      </c>
      <c r="F264" s="6" t="s">
        <v>7</v>
      </c>
      <c r="G264" s="7">
        <f>G265</f>
        <v>4200</v>
      </c>
    </row>
    <row r="265" spans="1:7" ht="56.25">
      <c r="A265" s="4" t="s">
        <v>37</v>
      </c>
      <c r="B265" s="5">
        <v>340</v>
      </c>
      <c r="C265" s="6" t="s">
        <v>26</v>
      </c>
      <c r="D265" s="6" t="s">
        <v>9</v>
      </c>
      <c r="E265" s="6" t="s">
        <v>268</v>
      </c>
      <c r="F265" s="6" t="s">
        <v>38</v>
      </c>
      <c r="G265" s="7">
        <v>4200</v>
      </c>
    </row>
    <row r="266" spans="1:7">
      <c r="A266" s="4" t="s">
        <v>347</v>
      </c>
      <c r="B266" s="5">
        <v>340</v>
      </c>
      <c r="C266" s="2">
        <v>11</v>
      </c>
      <c r="D266" s="2" t="s">
        <v>13</v>
      </c>
      <c r="E266" s="2"/>
      <c r="F266" s="2"/>
      <c r="G266" s="7">
        <f>G268</f>
        <v>101489.417</v>
      </c>
    </row>
    <row r="267" spans="1:7" ht="75">
      <c r="A267" s="33" t="s">
        <v>374</v>
      </c>
      <c r="B267" s="5">
        <v>340</v>
      </c>
      <c r="C267" s="2" t="s">
        <v>26</v>
      </c>
      <c r="D267" s="2" t="s">
        <v>13</v>
      </c>
      <c r="E267" s="2" t="s">
        <v>261</v>
      </c>
      <c r="F267" s="2"/>
      <c r="G267" s="7">
        <f>G268</f>
        <v>101489.417</v>
      </c>
    </row>
    <row r="268" spans="1:7" ht="75">
      <c r="A268" s="33" t="s">
        <v>375</v>
      </c>
      <c r="B268" s="5">
        <v>340</v>
      </c>
      <c r="C268" s="2" t="s">
        <v>26</v>
      </c>
      <c r="D268" s="2" t="s">
        <v>13</v>
      </c>
      <c r="E268" s="2" t="s">
        <v>262</v>
      </c>
      <c r="F268" s="6"/>
      <c r="G268" s="7">
        <f>G269</f>
        <v>101489.417</v>
      </c>
    </row>
    <row r="269" spans="1:7" ht="56.25">
      <c r="A269" s="72" t="s">
        <v>296</v>
      </c>
      <c r="B269" s="5">
        <v>340</v>
      </c>
      <c r="C269" s="2" t="s">
        <v>26</v>
      </c>
      <c r="D269" s="2" t="s">
        <v>13</v>
      </c>
      <c r="E269" s="2" t="s">
        <v>263</v>
      </c>
      <c r="F269" s="6"/>
      <c r="G269" s="7">
        <f>G270</f>
        <v>101489.417</v>
      </c>
    </row>
    <row r="270" spans="1:7" ht="26.25" customHeight="1">
      <c r="A270" s="4" t="s">
        <v>260</v>
      </c>
      <c r="B270" s="5">
        <v>340</v>
      </c>
      <c r="C270" s="2" t="s">
        <v>26</v>
      </c>
      <c r="D270" s="2" t="s">
        <v>13</v>
      </c>
      <c r="E270" s="2" t="s">
        <v>265</v>
      </c>
      <c r="F270" s="6"/>
      <c r="G270" s="7">
        <f>G271</f>
        <v>101489.417</v>
      </c>
    </row>
    <row r="271" spans="1:7" ht="56.25">
      <c r="A271" s="4" t="s">
        <v>37</v>
      </c>
      <c r="B271" s="5">
        <v>340</v>
      </c>
      <c r="C271" s="2" t="s">
        <v>26</v>
      </c>
      <c r="D271" s="2" t="s">
        <v>13</v>
      </c>
      <c r="E271" s="2" t="s">
        <v>265</v>
      </c>
      <c r="F271" s="6">
        <v>600</v>
      </c>
      <c r="G271" s="7">
        <v>101489.417</v>
      </c>
    </row>
    <row r="272" spans="1:7" s="78" customFormat="1" ht="39" customHeight="1">
      <c r="A272" s="15" t="s">
        <v>65</v>
      </c>
      <c r="B272" s="38">
        <v>360</v>
      </c>
      <c r="C272" s="24"/>
      <c r="D272" s="24"/>
      <c r="E272" s="24"/>
      <c r="F272" s="24"/>
      <c r="G272" s="25">
        <f>G273</f>
        <v>905.00599999999997</v>
      </c>
    </row>
    <row r="273" spans="1:7" s="78" customFormat="1" ht="19.5" customHeight="1">
      <c r="A273" s="4" t="s">
        <v>5</v>
      </c>
      <c r="B273" s="5">
        <v>360</v>
      </c>
      <c r="C273" s="2" t="s">
        <v>6</v>
      </c>
      <c r="D273" s="2"/>
      <c r="E273" s="2"/>
      <c r="F273" s="2"/>
      <c r="G273" s="7">
        <f>G274+G279</f>
        <v>905.00599999999997</v>
      </c>
    </row>
    <row r="274" spans="1:7" s="78" customFormat="1" ht="75" customHeight="1">
      <c r="A274" s="4" t="s">
        <v>23</v>
      </c>
      <c r="B274" s="5">
        <v>360</v>
      </c>
      <c r="C274" s="6" t="s">
        <v>6</v>
      </c>
      <c r="D274" s="6" t="s">
        <v>24</v>
      </c>
      <c r="E274" s="2"/>
      <c r="F274" s="2"/>
      <c r="G274" s="7">
        <f>G275</f>
        <v>900.95600000000002</v>
      </c>
    </row>
    <row r="275" spans="1:7" ht="18.75" customHeight="1">
      <c r="A275" s="4" t="s">
        <v>283</v>
      </c>
      <c r="B275" s="5">
        <v>360</v>
      </c>
      <c r="C275" s="6" t="s">
        <v>6</v>
      </c>
      <c r="D275" s="6" t="s">
        <v>24</v>
      </c>
      <c r="E275" s="6" t="s">
        <v>77</v>
      </c>
      <c r="F275" s="6" t="s">
        <v>7</v>
      </c>
      <c r="G275" s="7">
        <f>G276</f>
        <v>900.95600000000002</v>
      </c>
    </row>
    <row r="276" spans="1:7" ht="18.75" customHeight="1">
      <c r="A276" s="4" t="s">
        <v>14</v>
      </c>
      <c r="B276" s="5">
        <v>360</v>
      </c>
      <c r="C276" s="6" t="s">
        <v>6</v>
      </c>
      <c r="D276" s="6" t="s">
        <v>24</v>
      </c>
      <c r="E276" s="6" t="s">
        <v>79</v>
      </c>
      <c r="F276" s="6" t="s">
        <v>7</v>
      </c>
      <c r="G276" s="7">
        <f>G277+G278</f>
        <v>900.95600000000002</v>
      </c>
    </row>
    <row r="277" spans="1:7" ht="112.5">
      <c r="A277" s="4" t="s">
        <v>10</v>
      </c>
      <c r="B277" s="5">
        <v>360</v>
      </c>
      <c r="C277" s="6" t="s">
        <v>6</v>
      </c>
      <c r="D277" s="6" t="s">
        <v>24</v>
      </c>
      <c r="E277" s="6" t="s">
        <v>79</v>
      </c>
      <c r="F277" s="6" t="s">
        <v>11</v>
      </c>
      <c r="G277" s="7">
        <v>859.95600000000002</v>
      </c>
    </row>
    <row r="278" spans="1:7" ht="37.5" customHeight="1">
      <c r="A278" s="4" t="s">
        <v>15</v>
      </c>
      <c r="B278" s="5">
        <v>360</v>
      </c>
      <c r="C278" s="2" t="s">
        <v>6</v>
      </c>
      <c r="D278" s="6" t="s">
        <v>24</v>
      </c>
      <c r="E278" s="6" t="s">
        <v>79</v>
      </c>
      <c r="F278" s="6" t="s">
        <v>16</v>
      </c>
      <c r="G278" s="7">
        <v>41</v>
      </c>
    </row>
    <row r="279" spans="1:7" ht="18.75" customHeight="1">
      <c r="A279" s="4" t="s">
        <v>172</v>
      </c>
      <c r="B279" s="5">
        <v>360</v>
      </c>
      <c r="C279" s="6" t="s">
        <v>6</v>
      </c>
      <c r="D279" s="6" t="s">
        <v>28</v>
      </c>
      <c r="E279" s="6" t="s">
        <v>218</v>
      </c>
      <c r="F279" s="6"/>
      <c r="G279" s="7">
        <f>G280</f>
        <v>4.05</v>
      </c>
    </row>
    <row r="280" spans="1:7" ht="20.25" customHeight="1">
      <c r="A280" s="4" t="s">
        <v>15</v>
      </c>
      <c r="B280" s="5">
        <v>360</v>
      </c>
      <c r="C280" s="6" t="s">
        <v>6</v>
      </c>
      <c r="D280" s="6" t="s">
        <v>28</v>
      </c>
      <c r="E280" s="6" t="s">
        <v>218</v>
      </c>
      <c r="F280" s="6">
        <v>200</v>
      </c>
      <c r="G280" s="7">
        <v>4.05</v>
      </c>
    </row>
    <row r="281" spans="1:7" s="3" customFormat="1" ht="39">
      <c r="A281" s="15" t="s">
        <v>64</v>
      </c>
      <c r="B281" s="38">
        <v>370</v>
      </c>
      <c r="C281" s="24"/>
      <c r="D281" s="24"/>
      <c r="E281" s="24"/>
      <c r="F281" s="24"/>
      <c r="G281" s="25">
        <f>G282+G301+G306</f>
        <v>51238.133999999998</v>
      </c>
    </row>
    <row r="282" spans="1:7" s="78" customFormat="1" ht="19.5">
      <c r="A282" s="4" t="s">
        <v>5</v>
      </c>
      <c r="B282" s="5">
        <v>370</v>
      </c>
      <c r="C282" s="2" t="s">
        <v>6</v>
      </c>
      <c r="D282" s="2"/>
      <c r="E282" s="2"/>
      <c r="F282" s="2"/>
      <c r="G282" s="7">
        <f>G283+G290</f>
        <v>18707.633999999998</v>
      </c>
    </row>
    <row r="283" spans="1:7" s="3" customFormat="1" ht="75">
      <c r="A283" s="4" t="s">
        <v>23</v>
      </c>
      <c r="B283" s="5">
        <v>370</v>
      </c>
      <c r="C283" s="6" t="s">
        <v>6</v>
      </c>
      <c r="D283" s="6" t="s">
        <v>24</v>
      </c>
      <c r="E283" s="6" t="s">
        <v>7</v>
      </c>
      <c r="F283" s="6" t="s">
        <v>7</v>
      </c>
      <c r="G283" s="7">
        <f>G284</f>
        <v>6516.134</v>
      </c>
    </row>
    <row r="284" spans="1:7" s="3" customFormat="1" ht="75">
      <c r="A284" s="4" t="s">
        <v>377</v>
      </c>
      <c r="B284" s="5">
        <v>370</v>
      </c>
      <c r="C284" s="6" t="s">
        <v>6</v>
      </c>
      <c r="D284" s="6" t="s">
        <v>24</v>
      </c>
      <c r="E284" s="6" t="s">
        <v>88</v>
      </c>
      <c r="F284" s="6"/>
      <c r="G284" s="7">
        <f>G285</f>
        <v>6516.134</v>
      </c>
    </row>
    <row r="285" spans="1:7" s="3" customFormat="1" ht="56.25">
      <c r="A285" s="4" t="s">
        <v>298</v>
      </c>
      <c r="B285" s="5">
        <v>370</v>
      </c>
      <c r="C285" s="6" t="s">
        <v>6</v>
      </c>
      <c r="D285" s="6" t="s">
        <v>24</v>
      </c>
      <c r="E285" s="6" t="s">
        <v>89</v>
      </c>
      <c r="F285" s="6"/>
      <c r="G285" s="7">
        <f>G286</f>
        <v>6516.134</v>
      </c>
    </row>
    <row r="286" spans="1:7" s="3" customFormat="1" ht="19.5">
      <c r="A286" s="4" t="s">
        <v>14</v>
      </c>
      <c r="B286" s="5">
        <v>370</v>
      </c>
      <c r="C286" s="6" t="s">
        <v>6</v>
      </c>
      <c r="D286" s="6" t="s">
        <v>24</v>
      </c>
      <c r="E286" s="6" t="s">
        <v>90</v>
      </c>
      <c r="F286" s="6"/>
      <c r="G286" s="7">
        <f>G287+G288+G289</f>
        <v>6516.134</v>
      </c>
    </row>
    <row r="287" spans="1:7" s="3" customFormat="1" ht="96" customHeight="1">
      <c r="A287" s="4" t="s">
        <v>10</v>
      </c>
      <c r="B287" s="5">
        <v>370</v>
      </c>
      <c r="C287" s="6" t="s">
        <v>6</v>
      </c>
      <c r="D287" s="6" t="s">
        <v>24</v>
      </c>
      <c r="E287" s="6" t="s">
        <v>90</v>
      </c>
      <c r="F287" s="6" t="s">
        <v>11</v>
      </c>
      <c r="G287" s="7">
        <v>5370.085</v>
      </c>
    </row>
    <row r="288" spans="1:7" s="3" customFormat="1" ht="37.5">
      <c r="A288" s="4" t="s">
        <v>15</v>
      </c>
      <c r="B288" s="5">
        <v>370</v>
      </c>
      <c r="C288" s="6" t="s">
        <v>6</v>
      </c>
      <c r="D288" s="6" t="s">
        <v>24</v>
      </c>
      <c r="E288" s="6" t="s">
        <v>90</v>
      </c>
      <c r="F288" s="6" t="s">
        <v>16</v>
      </c>
      <c r="G288" s="7">
        <v>1141.338</v>
      </c>
    </row>
    <row r="289" spans="1:7" s="3" customFormat="1" ht="19.5">
      <c r="A289" s="4" t="s">
        <v>17</v>
      </c>
      <c r="B289" s="5">
        <v>370</v>
      </c>
      <c r="C289" s="6" t="s">
        <v>6</v>
      </c>
      <c r="D289" s="6" t="s">
        <v>24</v>
      </c>
      <c r="E289" s="6" t="s">
        <v>90</v>
      </c>
      <c r="F289" s="6" t="s">
        <v>18</v>
      </c>
      <c r="G289" s="7">
        <v>4.7110000000000003</v>
      </c>
    </row>
    <row r="290" spans="1:7" s="3" customFormat="1" ht="19.5">
      <c r="A290" s="4" t="s">
        <v>27</v>
      </c>
      <c r="B290" s="5">
        <v>370</v>
      </c>
      <c r="C290" s="2" t="s">
        <v>6</v>
      </c>
      <c r="D290" s="2">
        <v>13</v>
      </c>
      <c r="E290" s="6"/>
      <c r="F290" s="6"/>
      <c r="G290" s="7">
        <f>G291</f>
        <v>12191.5</v>
      </c>
    </row>
    <row r="291" spans="1:7" s="3" customFormat="1" ht="19.5">
      <c r="A291" s="4" t="s">
        <v>283</v>
      </c>
      <c r="B291" s="5">
        <v>370</v>
      </c>
      <c r="C291" s="6" t="s">
        <v>6</v>
      </c>
      <c r="D291" s="6" t="s">
        <v>28</v>
      </c>
      <c r="E291" s="6" t="s">
        <v>77</v>
      </c>
      <c r="F291" s="6" t="s">
        <v>7</v>
      </c>
      <c r="G291" s="7">
        <f>G294+G297+G299+G292</f>
        <v>12191.5</v>
      </c>
    </row>
    <row r="292" spans="1:7" s="3" customFormat="1" ht="19.5">
      <c r="A292" s="4" t="s">
        <v>337</v>
      </c>
      <c r="B292" s="5">
        <v>370</v>
      </c>
      <c r="C292" s="6" t="s">
        <v>6</v>
      </c>
      <c r="D292" s="6" t="s">
        <v>28</v>
      </c>
      <c r="E292" s="6" t="s">
        <v>336</v>
      </c>
      <c r="F292" s="6"/>
      <c r="G292" s="7">
        <f>G293</f>
        <v>0</v>
      </c>
    </row>
    <row r="293" spans="1:7" s="3" customFormat="1" ht="37.5">
      <c r="A293" s="4" t="s">
        <v>15</v>
      </c>
      <c r="B293" s="5">
        <v>370</v>
      </c>
      <c r="C293" s="6" t="s">
        <v>6</v>
      </c>
      <c r="D293" s="6" t="s">
        <v>28</v>
      </c>
      <c r="E293" s="6" t="s">
        <v>336</v>
      </c>
      <c r="F293" s="6">
        <v>200</v>
      </c>
      <c r="G293" s="7"/>
    </row>
    <row r="294" spans="1:7" s="3" customFormat="1" ht="37.5">
      <c r="A294" s="4" t="s">
        <v>124</v>
      </c>
      <c r="B294" s="5">
        <v>370</v>
      </c>
      <c r="C294" s="6" t="s">
        <v>6</v>
      </c>
      <c r="D294" s="6" t="s">
        <v>28</v>
      </c>
      <c r="E294" s="6" t="s">
        <v>157</v>
      </c>
      <c r="F294" s="6" t="s">
        <v>7</v>
      </c>
      <c r="G294" s="7">
        <f>G295+G296</f>
        <v>12061.9</v>
      </c>
    </row>
    <row r="295" spans="1:7" s="3" customFormat="1" ht="120.75" customHeight="1">
      <c r="A295" s="4" t="s">
        <v>10</v>
      </c>
      <c r="B295" s="5">
        <v>370</v>
      </c>
      <c r="C295" s="6" t="s">
        <v>6</v>
      </c>
      <c r="D295" s="6" t="s">
        <v>28</v>
      </c>
      <c r="E295" s="6" t="s">
        <v>157</v>
      </c>
      <c r="F295" s="6" t="s">
        <v>11</v>
      </c>
      <c r="G295" s="7">
        <v>11442.263999999999</v>
      </c>
    </row>
    <row r="296" spans="1:7" s="3" customFormat="1" ht="37.5">
      <c r="A296" s="4" t="s">
        <v>15</v>
      </c>
      <c r="B296" s="5">
        <v>370</v>
      </c>
      <c r="C296" s="6" t="s">
        <v>6</v>
      </c>
      <c r="D296" s="6" t="s">
        <v>28</v>
      </c>
      <c r="E296" s="6" t="s">
        <v>157</v>
      </c>
      <c r="F296" s="6" t="s">
        <v>16</v>
      </c>
      <c r="G296" s="7">
        <v>619.63599999999997</v>
      </c>
    </row>
    <row r="297" spans="1:7" s="3" customFormat="1" ht="56.25">
      <c r="A297" s="4" t="s">
        <v>207</v>
      </c>
      <c r="B297" s="5">
        <v>370</v>
      </c>
      <c r="C297" s="6" t="s">
        <v>6</v>
      </c>
      <c r="D297" s="6" t="s">
        <v>28</v>
      </c>
      <c r="E297" s="6" t="s">
        <v>83</v>
      </c>
      <c r="F297" s="6" t="s">
        <v>7</v>
      </c>
      <c r="G297" s="7">
        <f>G298</f>
        <v>89.1</v>
      </c>
    </row>
    <row r="298" spans="1:7" s="3" customFormat="1" ht="25.5" customHeight="1">
      <c r="A298" s="4" t="s">
        <v>29</v>
      </c>
      <c r="B298" s="5">
        <v>370</v>
      </c>
      <c r="C298" s="6" t="s">
        <v>6</v>
      </c>
      <c r="D298" s="6" t="s">
        <v>28</v>
      </c>
      <c r="E298" s="6" t="s">
        <v>83</v>
      </c>
      <c r="F298" s="6" t="s">
        <v>30</v>
      </c>
      <c r="G298" s="7">
        <v>89.1</v>
      </c>
    </row>
    <row r="299" spans="1:7" s="3" customFormat="1" ht="19.5">
      <c r="A299" s="4" t="s">
        <v>172</v>
      </c>
      <c r="B299" s="5">
        <v>370</v>
      </c>
      <c r="C299" s="6" t="s">
        <v>6</v>
      </c>
      <c r="D299" s="6" t="s">
        <v>28</v>
      </c>
      <c r="E299" s="6" t="s">
        <v>218</v>
      </c>
      <c r="F299" s="6"/>
      <c r="G299" s="7">
        <f>G300</f>
        <v>40.5</v>
      </c>
    </row>
    <row r="300" spans="1:7" s="3" customFormat="1" ht="37.5">
      <c r="A300" s="4" t="s">
        <v>15</v>
      </c>
      <c r="B300" s="5">
        <v>370</v>
      </c>
      <c r="C300" s="6" t="s">
        <v>6</v>
      </c>
      <c r="D300" s="6" t="s">
        <v>28</v>
      </c>
      <c r="E300" s="6" t="s">
        <v>218</v>
      </c>
      <c r="F300" s="6">
        <v>200</v>
      </c>
      <c r="G300" s="7">
        <v>40.5</v>
      </c>
    </row>
    <row r="301" spans="1:7" s="3" customFormat="1" ht="33.75" customHeight="1">
      <c r="A301" s="4" t="s">
        <v>69</v>
      </c>
      <c r="B301" s="5">
        <v>370</v>
      </c>
      <c r="C301" s="2" t="s">
        <v>9</v>
      </c>
      <c r="D301" s="6"/>
      <c r="E301" s="6"/>
      <c r="F301" s="6"/>
      <c r="G301" s="7">
        <f>G302</f>
        <v>3125.5</v>
      </c>
    </row>
    <row r="302" spans="1:7" s="3" customFormat="1" ht="34.5" customHeight="1">
      <c r="A302" s="4" t="s">
        <v>31</v>
      </c>
      <c r="B302" s="5">
        <v>370</v>
      </c>
      <c r="C302" s="6" t="s">
        <v>9</v>
      </c>
      <c r="D302" s="6" t="s">
        <v>13</v>
      </c>
      <c r="E302" s="6" t="s">
        <v>7</v>
      </c>
      <c r="F302" s="6" t="s">
        <v>7</v>
      </c>
      <c r="G302" s="7">
        <f>G303</f>
        <v>3125.5</v>
      </c>
    </row>
    <row r="303" spans="1:7" s="3" customFormat="1" ht="33.75" customHeight="1">
      <c r="A303" s="4" t="s">
        <v>283</v>
      </c>
      <c r="B303" s="5">
        <v>370</v>
      </c>
      <c r="C303" s="6" t="s">
        <v>9</v>
      </c>
      <c r="D303" s="6" t="s">
        <v>13</v>
      </c>
      <c r="E303" s="6" t="s">
        <v>77</v>
      </c>
      <c r="F303" s="6" t="s">
        <v>7</v>
      </c>
      <c r="G303" s="7">
        <f>G304</f>
        <v>3125.5</v>
      </c>
    </row>
    <row r="304" spans="1:7" s="3" customFormat="1" ht="32.25" customHeight="1">
      <c r="A304" s="39" t="s">
        <v>280</v>
      </c>
      <c r="B304" s="5">
        <v>370</v>
      </c>
      <c r="C304" s="6" t="s">
        <v>9</v>
      </c>
      <c r="D304" s="6" t="s">
        <v>13</v>
      </c>
      <c r="E304" s="6" t="s">
        <v>85</v>
      </c>
      <c r="F304" s="6" t="s">
        <v>7</v>
      </c>
      <c r="G304" s="7">
        <f>G305</f>
        <v>3125.5</v>
      </c>
    </row>
    <row r="305" spans="1:7" s="3" customFormat="1" ht="33.75" customHeight="1">
      <c r="A305" s="4" t="s">
        <v>29</v>
      </c>
      <c r="B305" s="5">
        <v>370</v>
      </c>
      <c r="C305" s="6" t="s">
        <v>9</v>
      </c>
      <c r="D305" s="6" t="s">
        <v>13</v>
      </c>
      <c r="E305" s="6" t="s">
        <v>85</v>
      </c>
      <c r="F305" s="6" t="s">
        <v>30</v>
      </c>
      <c r="G305" s="7">
        <v>3125.5</v>
      </c>
    </row>
    <row r="306" spans="1:7" s="3" customFormat="1" ht="56.25">
      <c r="A306" s="4" t="s">
        <v>128</v>
      </c>
      <c r="B306" s="5">
        <v>370</v>
      </c>
      <c r="C306" s="6" t="s">
        <v>60</v>
      </c>
      <c r="D306" s="29"/>
      <c r="E306" s="29"/>
      <c r="F306" s="29"/>
      <c r="G306" s="7">
        <f>G307</f>
        <v>29405</v>
      </c>
    </row>
    <row r="307" spans="1:7" s="3" customFormat="1" ht="56.25">
      <c r="A307" s="4" t="s">
        <v>129</v>
      </c>
      <c r="B307" s="5">
        <v>370</v>
      </c>
      <c r="C307" s="6" t="s">
        <v>60</v>
      </c>
      <c r="D307" s="6" t="s">
        <v>6</v>
      </c>
      <c r="E307" s="29"/>
      <c r="F307" s="29"/>
      <c r="G307" s="7">
        <f>G308</f>
        <v>29405</v>
      </c>
    </row>
    <row r="308" spans="1:7" s="3" customFormat="1" ht="19.5">
      <c r="A308" s="4" t="s">
        <v>283</v>
      </c>
      <c r="B308" s="5">
        <v>370</v>
      </c>
      <c r="C308" s="6" t="s">
        <v>60</v>
      </c>
      <c r="D308" s="6" t="s">
        <v>6</v>
      </c>
      <c r="E308" s="6" t="s">
        <v>77</v>
      </c>
      <c r="F308" s="6"/>
      <c r="G308" s="7">
        <f>G313+G311+G309</f>
        <v>29405</v>
      </c>
    </row>
    <row r="309" spans="1:7" s="3" customFormat="1" ht="81.75" customHeight="1">
      <c r="A309" s="33" t="s">
        <v>338</v>
      </c>
      <c r="B309" s="5">
        <v>370</v>
      </c>
      <c r="C309" s="6" t="s">
        <v>60</v>
      </c>
      <c r="D309" s="6" t="s">
        <v>6</v>
      </c>
      <c r="E309" s="6" t="s">
        <v>339</v>
      </c>
      <c r="F309" s="6"/>
      <c r="G309" s="7">
        <f>G310</f>
        <v>0</v>
      </c>
    </row>
    <row r="310" spans="1:7" s="3" customFormat="1" ht="19.5">
      <c r="A310" s="4" t="s">
        <v>29</v>
      </c>
      <c r="B310" s="5">
        <v>370</v>
      </c>
      <c r="C310" s="6" t="s">
        <v>60</v>
      </c>
      <c r="D310" s="6" t="s">
        <v>6</v>
      </c>
      <c r="E310" s="6" t="s">
        <v>339</v>
      </c>
      <c r="F310" s="6">
        <v>500</v>
      </c>
      <c r="G310" s="7"/>
    </row>
    <row r="311" spans="1:7" s="3" customFormat="1" ht="120.75" customHeight="1">
      <c r="A311" s="52" t="s">
        <v>239</v>
      </c>
      <c r="B311" s="5">
        <v>370</v>
      </c>
      <c r="C311" s="6" t="s">
        <v>60</v>
      </c>
      <c r="D311" s="6" t="s">
        <v>6</v>
      </c>
      <c r="E311" s="6" t="s">
        <v>176</v>
      </c>
      <c r="F311" s="6"/>
      <c r="G311" s="7">
        <f>G312</f>
        <v>3918.4</v>
      </c>
    </row>
    <row r="312" spans="1:7" s="3" customFormat="1" ht="19.5">
      <c r="A312" s="4" t="s">
        <v>29</v>
      </c>
      <c r="B312" s="5">
        <v>370</v>
      </c>
      <c r="C312" s="6" t="s">
        <v>60</v>
      </c>
      <c r="D312" s="6" t="s">
        <v>6</v>
      </c>
      <c r="E312" s="6" t="s">
        <v>176</v>
      </c>
      <c r="F312" s="6" t="s">
        <v>30</v>
      </c>
      <c r="G312" s="7">
        <v>3918.4</v>
      </c>
    </row>
    <row r="313" spans="1:7" s="3" customFormat="1" ht="237" customHeight="1">
      <c r="A313" s="39" t="s">
        <v>209</v>
      </c>
      <c r="B313" s="5">
        <v>370</v>
      </c>
      <c r="C313" s="6" t="s">
        <v>60</v>
      </c>
      <c r="D313" s="6" t="s">
        <v>6</v>
      </c>
      <c r="E313" s="6" t="s">
        <v>216</v>
      </c>
      <c r="F313" s="6" t="s">
        <v>7</v>
      </c>
      <c r="G313" s="7">
        <f>G314</f>
        <v>25486.6</v>
      </c>
    </row>
    <row r="314" spans="1:7" s="3" customFormat="1" ht="19.5">
      <c r="A314" s="4" t="s">
        <v>29</v>
      </c>
      <c r="B314" s="5">
        <v>370</v>
      </c>
      <c r="C314" s="6" t="s">
        <v>60</v>
      </c>
      <c r="D314" s="6" t="s">
        <v>6</v>
      </c>
      <c r="E314" s="6" t="s">
        <v>216</v>
      </c>
      <c r="F314" s="6" t="s">
        <v>30</v>
      </c>
      <c r="G314" s="7">
        <v>25486.6</v>
      </c>
    </row>
    <row r="315" spans="1:7" s="3" customFormat="1" ht="58.5" customHeight="1">
      <c r="A315" s="22" t="s">
        <v>70</v>
      </c>
      <c r="B315" s="38">
        <v>380</v>
      </c>
      <c r="C315" s="24"/>
      <c r="D315" s="24"/>
      <c r="E315" s="24"/>
      <c r="F315" s="24"/>
      <c r="G315" s="25">
        <f>G316</f>
        <v>2628.6929999999998</v>
      </c>
    </row>
    <row r="316" spans="1:7" s="3" customFormat="1" ht="19.5" customHeight="1">
      <c r="A316" s="4" t="s">
        <v>5</v>
      </c>
      <c r="B316" s="5">
        <v>380</v>
      </c>
      <c r="C316" s="2" t="s">
        <v>6</v>
      </c>
      <c r="D316" s="2"/>
      <c r="E316" s="2"/>
      <c r="F316" s="2"/>
      <c r="G316" s="7">
        <f>G317</f>
        <v>2628.6929999999998</v>
      </c>
    </row>
    <row r="317" spans="1:7" s="3" customFormat="1" ht="19.5" customHeight="1">
      <c r="A317" s="4" t="s">
        <v>27</v>
      </c>
      <c r="B317" s="5">
        <v>380</v>
      </c>
      <c r="C317" s="2" t="s">
        <v>6</v>
      </c>
      <c r="D317" s="2" t="s">
        <v>28</v>
      </c>
      <c r="E317" s="2"/>
      <c r="F317" s="2"/>
      <c r="G317" s="7">
        <f>G318+G324</f>
        <v>2628.6929999999998</v>
      </c>
    </row>
    <row r="318" spans="1:7" s="3" customFormat="1" ht="75" customHeight="1">
      <c r="A318" s="4" t="s">
        <v>378</v>
      </c>
      <c r="B318" s="5">
        <v>380</v>
      </c>
      <c r="C318" s="6" t="s">
        <v>6</v>
      </c>
      <c r="D318" s="6" t="s">
        <v>28</v>
      </c>
      <c r="E318" s="6" t="s">
        <v>91</v>
      </c>
      <c r="F318" s="6" t="s">
        <v>7</v>
      </c>
      <c r="G318" s="7">
        <f>G319</f>
        <v>2568.4929999999999</v>
      </c>
    </row>
    <row r="319" spans="1:7" ht="75" customHeight="1">
      <c r="A319" s="76" t="s">
        <v>299</v>
      </c>
      <c r="B319" s="5">
        <v>380</v>
      </c>
      <c r="C319" s="6" t="s">
        <v>6</v>
      </c>
      <c r="D319" s="6" t="s">
        <v>28</v>
      </c>
      <c r="E319" s="6" t="s">
        <v>92</v>
      </c>
      <c r="F319" s="6"/>
      <c r="G319" s="7">
        <f>G320</f>
        <v>2568.4929999999999</v>
      </c>
    </row>
    <row r="320" spans="1:7" ht="18.75" customHeight="1">
      <c r="A320" s="4" t="s">
        <v>14</v>
      </c>
      <c r="B320" s="5">
        <v>380</v>
      </c>
      <c r="C320" s="6" t="s">
        <v>6</v>
      </c>
      <c r="D320" s="6" t="s">
        <v>28</v>
      </c>
      <c r="E320" s="6" t="s">
        <v>93</v>
      </c>
      <c r="F320" s="6" t="s">
        <v>7</v>
      </c>
      <c r="G320" s="7">
        <f>G321+G322+G323</f>
        <v>2568.4929999999999</v>
      </c>
    </row>
    <row r="321" spans="1:7" ht="120.75" customHeight="1">
      <c r="A321" s="4" t="s">
        <v>10</v>
      </c>
      <c r="B321" s="5">
        <v>380</v>
      </c>
      <c r="C321" s="6" t="s">
        <v>6</v>
      </c>
      <c r="D321" s="6" t="s">
        <v>28</v>
      </c>
      <c r="E321" s="6" t="s">
        <v>93</v>
      </c>
      <c r="F321" s="6" t="s">
        <v>11</v>
      </c>
      <c r="G321" s="7">
        <v>2240.2930000000001</v>
      </c>
    </row>
    <row r="322" spans="1:7" ht="37.5" customHeight="1">
      <c r="A322" s="4" t="s">
        <v>15</v>
      </c>
      <c r="B322" s="5">
        <v>380</v>
      </c>
      <c r="C322" s="6" t="s">
        <v>6</v>
      </c>
      <c r="D322" s="6" t="s">
        <v>28</v>
      </c>
      <c r="E322" s="6" t="s">
        <v>93</v>
      </c>
      <c r="F322" s="6" t="s">
        <v>16</v>
      </c>
      <c r="G322" s="7">
        <v>318.2</v>
      </c>
    </row>
    <row r="323" spans="1:7" ht="18.75" customHeight="1">
      <c r="A323" s="4" t="s">
        <v>17</v>
      </c>
      <c r="B323" s="5">
        <v>380</v>
      </c>
      <c r="C323" s="6" t="s">
        <v>6</v>
      </c>
      <c r="D323" s="6" t="s">
        <v>28</v>
      </c>
      <c r="E323" s="6" t="s">
        <v>93</v>
      </c>
      <c r="F323" s="6" t="s">
        <v>18</v>
      </c>
      <c r="G323" s="7">
        <v>10</v>
      </c>
    </row>
    <row r="324" spans="1:7" ht="18.75" customHeight="1">
      <c r="A324" s="4" t="s">
        <v>283</v>
      </c>
      <c r="B324" s="5">
        <v>380</v>
      </c>
      <c r="C324" s="6" t="s">
        <v>6</v>
      </c>
      <c r="D324" s="6" t="s">
        <v>28</v>
      </c>
      <c r="E324" s="6" t="s">
        <v>94</v>
      </c>
      <c r="F324" s="6"/>
      <c r="G324" s="7">
        <f>G325+G327</f>
        <v>60.2</v>
      </c>
    </row>
    <row r="325" spans="1:7" ht="75">
      <c r="A325" s="4" t="s">
        <v>206</v>
      </c>
      <c r="B325" s="5">
        <v>380</v>
      </c>
      <c r="C325" s="6" t="s">
        <v>6</v>
      </c>
      <c r="D325" s="6" t="s">
        <v>28</v>
      </c>
      <c r="E325" s="6" t="s">
        <v>428</v>
      </c>
      <c r="F325" s="6"/>
      <c r="G325" s="7">
        <f>G326</f>
        <v>44</v>
      </c>
    </row>
    <row r="326" spans="1:7" ht="34.5" customHeight="1">
      <c r="A326" s="4" t="s">
        <v>10</v>
      </c>
      <c r="B326" s="5">
        <v>380</v>
      </c>
      <c r="C326" s="6" t="s">
        <v>6</v>
      </c>
      <c r="D326" s="6" t="s">
        <v>28</v>
      </c>
      <c r="E326" s="6" t="s">
        <v>428</v>
      </c>
      <c r="F326" s="6">
        <v>100</v>
      </c>
      <c r="G326" s="7">
        <v>44</v>
      </c>
    </row>
    <row r="327" spans="1:7" ht="37.5" customHeight="1">
      <c r="A327" s="4" t="s">
        <v>172</v>
      </c>
      <c r="B327" s="5">
        <v>380</v>
      </c>
      <c r="C327" s="6" t="s">
        <v>6</v>
      </c>
      <c r="D327" s="6" t="s">
        <v>28</v>
      </c>
      <c r="E327" s="6" t="s">
        <v>218</v>
      </c>
      <c r="F327" s="6"/>
      <c r="G327" s="7">
        <f>G328</f>
        <v>16.2</v>
      </c>
    </row>
    <row r="328" spans="1:7" ht="37.5" customHeight="1">
      <c r="A328" s="4" t="s">
        <v>15</v>
      </c>
      <c r="B328" s="5">
        <v>380</v>
      </c>
      <c r="C328" s="6" t="s">
        <v>6</v>
      </c>
      <c r="D328" s="6" t="s">
        <v>28</v>
      </c>
      <c r="E328" s="6" t="s">
        <v>218</v>
      </c>
      <c r="F328" s="6">
        <v>200</v>
      </c>
      <c r="G328" s="7">
        <v>16.2</v>
      </c>
    </row>
    <row r="329" spans="1:7" s="3" customFormat="1" ht="58.5" customHeight="1">
      <c r="A329" s="22" t="s">
        <v>71</v>
      </c>
      <c r="B329" s="38">
        <v>390</v>
      </c>
      <c r="C329" s="24"/>
      <c r="D329" s="24"/>
      <c r="E329" s="24"/>
      <c r="F329" s="24"/>
      <c r="G329" s="25">
        <f>G330+G443+G352</f>
        <v>1084541.2820000001</v>
      </c>
    </row>
    <row r="330" spans="1:7" s="3" customFormat="1" ht="19.5" customHeight="1">
      <c r="A330" s="4" t="s">
        <v>5</v>
      </c>
      <c r="B330" s="5">
        <v>390</v>
      </c>
      <c r="C330" s="2" t="s">
        <v>6</v>
      </c>
      <c r="D330" s="2"/>
      <c r="E330" s="2"/>
      <c r="F330" s="2"/>
      <c r="G330" s="7">
        <f>G331+G343</f>
        <v>7245.7839999999997</v>
      </c>
    </row>
    <row r="331" spans="1:7" ht="93.75" customHeight="1">
      <c r="A331" s="4" t="s">
        <v>19</v>
      </c>
      <c r="B331" s="5">
        <v>390</v>
      </c>
      <c r="C331" s="6" t="s">
        <v>6</v>
      </c>
      <c r="D331" s="6" t="s">
        <v>20</v>
      </c>
      <c r="E331" s="6" t="s">
        <v>7</v>
      </c>
      <c r="F331" s="6" t="s">
        <v>7</v>
      </c>
      <c r="G331" s="7">
        <f>G332+G338</f>
        <v>2794.5649999999996</v>
      </c>
    </row>
    <row r="332" spans="1:7" ht="58.5" customHeight="1">
      <c r="A332" s="4" t="s">
        <v>362</v>
      </c>
      <c r="B332" s="5">
        <v>390</v>
      </c>
      <c r="C332" s="2" t="s">
        <v>6</v>
      </c>
      <c r="D332" s="2" t="s">
        <v>20</v>
      </c>
      <c r="E332" s="6" t="s">
        <v>130</v>
      </c>
      <c r="F332" s="6"/>
      <c r="G332" s="7">
        <f>G333</f>
        <v>445.29999999999995</v>
      </c>
    </row>
    <row r="333" spans="1:7" ht="37.5" customHeight="1">
      <c r="A333" s="4" t="s">
        <v>379</v>
      </c>
      <c r="B333" s="5">
        <v>390</v>
      </c>
      <c r="C333" s="2" t="s">
        <v>6</v>
      </c>
      <c r="D333" s="2" t="s">
        <v>20</v>
      </c>
      <c r="E333" s="2" t="s">
        <v>134</v>
      </c>
      <c r="F333" s="6"/>
      <c r="G333" s="7">
        <f>G334</f>
        <v>445.29999999999995</v>
      </c>
    </row>
    <row r="334" spans="1:7" ht="187.5" customHeight="1">
      <c r="A334" s="39" t="s">
        <v>137</v>
      </c>
      <c r="B334" s="2" t="s">
        <v>153</v>
      </c>
      <c r="C334" s="2" t="s">
        <v>6</v>
      </c>
      <c r="D334" s="2" t="s">
        <v>20</v>
      </c>
      <c r="E334" s="2" t="s">
        <v>138</v>
      </c>
      <c r="F334" s="7" t="str">
        <f>F335</f>
        <v/>
      </c>
      <c r="G334" s="7">
        <f>G335</f>
        <v>445.29999999999995</v>
      </c>
    </row>
    <row r="335" spans="1:7" ht="37.5" customHeight="1">
      <c r="A335" s="4" t="s">
        <v>247</v>
      </c>
      <c r="B335" s="5">
        <v>390</v>
      </c>
      <c r="C335" s="6" t="s">
        <v>6</v>
      </c>
      <c r="D335" s="6" t="s">
        <v>20</v>
      </c>
      <c r="E335" s="6" t="s">
        <v>81</v>
      </c>
      <c r="F335" s="6" t="s">
        <v>7</v>
      </c>
      <c r="G335" s="7">
        <f>G336+G337</f>
        <v>445.29999999999995</v>
      </c>
    </row>
    <row r="336" spans="1:7" ht="95.25" customHeight="1">
      <c r="A336" s="4" t="s">
        <v>10</v>
      </c>
      <c r="B336" s="5">
        <v>390</v>
      </c>
      <c r="C336" s="6" t="s">
        <v>6</v>
      </c>
      <c r="D336" s="6" t="s">
        <v>20</v>
      </c>
      <c r="E336" s="6" t="s">
        <v>81</v>
      </c>
      <c r="F336" s="6" t="s">
        <v>11</v>
      </c>
      <c r="G336" s="7">
        <v>435.4</v>
      </c>
    </row>
    <row r="337" spans="1:10" ht="37.5" customHeight="1">
      <c r="A337" s="4" t="s">
        <v>15</v>
      </c>
      <c r="B337" s="5">
        <v>390</v>
      </c>
      <c r="C337" s="6" t="s">
        <v>6</v>
      </c>
      <c r="D337" s="6" t="s">
        <v>20</v>
      </c>
      <c r="E337" s="6" t="s">
        <v>81</v>
      </c>
      <c r="F337" s="6" t="s">
        <v>16</v>
      </c>
      <c r="G337" s="7">
        <v>9.9</v>
      </c>
    </row>
    <row r="338" spans="1:10" ht="18.75" customHeight="1">
      <c r="A338" s="4" t="s">
        <v>283</v>
      </c>
      <c r="B338" s="5">
        <v>390</v>
      </c>
      <c r="C338" s="6" t="s">
        <v>6</v>
      </c>
      <c r="D338" s="6" t="s">
        <v>20</v>
      </c>
      <c r="E338" s="6" t="s">
        <v>77</v>
      </c>
      <c r="F338" s="6" t="s">
        <v>7</v>
      </c>
      <c r="G338" s="7">
        <f>G339</f>
        <v>2349.2649999999999</v>
      </c>
    </row>
    <row r="339" spans="1:10" ht="18.75" customHeight="1">
      <c r="A339" s="4" t="s">
        <v>14</v>
      </c>
      <c r="B339" s="5">
        <v>390</v>
      </c>
      <c r="C339" s="6" t="s">
        <v>6</v>
      </c>
      <c r="D339" s="6" t="s">
        <v>20</v>
      </c>
      <c r="E339" s="6" t="s">
        <v>79</v>
      </c>
      <c r="F339" s="6" t="s">
        <v>7</v>
      </c>
      <c r="G339" s="7">
        <f>G340+G341+G342</f>
        <v>2349.2649999999999</v>
      </c>
    </row>
    <row r="340" spans="1:10" ht="114" customHeight="1">
      <c r="A340" s="4" t="s">
        <v>10</v>
      </c>
      <c r="B340" s="5">
        <v>390</v>
      </c>
      <c r="C340" s="6" t="s">
        <v>6</v>
      </c>
      <c r="D340" s="6" t="s">
        <v>20</v>
      </c>
      <c r="E340" s="6" t="s">
        <v>79</v>
      </c>
      <c r="F340" s="6" t="s">
        <v>11</v>
      </c>
      <c r="G340" s="7">
        <v>1859.0740000000001</v>
      </c>
    </row>
    <row r="341" spans="1:10" ht="42.75" customHeight="1">
      <c r="A341" s="4" t="s">
        <v>15</v>
      </c>
      <c r="B341" s="5">
        <v>390</v>
      </c>
      <c r="C341" s="6" t="s">
        <v>6</v>
      </c>
      <c r="D341" s="6" t="s">
        <v>20</v>
      </c>
      <c r="E341" s="6" t="s">
        <v>79</v>
      </c>
      <c r="F341" s="6" t="s">
        <v>16</v>
      </c>
      <c r="G341" s="7">
        <v>482.59100000000001</v>
      </c>
    </row>
    <row r="342" spans="1:10" ht="18.75" customHeight="1">
      <c r="A342" s="4" t="s">
        <v>17</v>
      </c>
      <c r="B342" s="5">
        <v>390</v>
      </c>
      <c r="C342" s="6" t="s">
        <v>6</v>
      </c>
      <c r="D342" s="6" t="s">
        <v>20</v>
      </c>
      <c r="E342" s="6" t="s">
        <v>79</v>
      </c>
      <c r="F342" s="6" t="s">
        <v>18</v>
      </c>
      <c r="G342" s="7">
        <v>7.6</v>
      </c>
    </row>
    <row r="343" spans="1:10" ht="18.75" customHeight="1">
      <c r="A343" s="4" t="s">
        <v>27</v>
      </c>
      <c r="B343" s="5">
        <v>390</v>
      </c>
      <c r="C343" s="2" t="s">
        <v>6</v>
      </c>
      <c r="D343" s="6">
        <v>13</v>
      </c>
      <c r="E343" s="6"/>
      <c r="F343" s="6"/>
      <c r="G343" s="7">
        <f>G344</f>
        <v>4451.2190000000001</v>
      </c>
    </row>
    <row r="344" spans="1:10" ht="18.75" customHeight="1">
      <c r="A344" s="4" t="s">
        <v>283</v>
      </c>
      <c r="B344" s="5">
        <v>390</v>
      </c>
      <c r="C344" s="6" t="s">
        <v>6</v>
      </c>
      <c r="D344" s="6">
        <v>13</v>
      </c>
      <c r="E344" s="6" t="s">
        <v>77</v>
      </c>
      <c r="F344" s="6"/>
      <c r="G344" s="7">
        <f>G345+G347+G350</f>
        <v>4451.2190000000001</v>
      </c>
    </row>
    <row r="345" spans="1:10" ht="37.5" customHeight="1">
      <c r="A345" s="4" t="s">
        <v>72</v>
      </c>
      <c r="B345" s="5">
        <v>390</v>
      </c>
      <c r="C345" s="6" t="s">
        <v>6</v>
      </c>
      <c r="D345" s="6">
        <v>13</v>
      </c>
      <c r="E345" s="6" t="s">
        <v>80</v>
      </c>
      <c r="F345" s="21" t="s">
        <v>7</v>
      </c>
      <c r="G345" s="7">
        <f>G346</f>
        <v>22.268999999999998</v>
      </c>
    </row>
    <row r="346" spans="1:10" ht="18.75" customHeight="1">
      <c r="A346" s="4" t="s">
        <v>17</v>
      </c>
      <c r="B346" s="5">
        <v>390</v>
      </c>
      <c r="C346" s="6" t="s">
        <v>6</v>
      </c>
      <c r="D346" s="6">
        <v>13</v>
      </c>
      <c r="E346" s="6" t="s">
        <v>80</v>
      </c>
      <c r="F346" s="6" t="s">
        <v>18</v>
      </c>
      <c r="G346" s="7">
        <v>22.268999999999998</v>
      </c>
    </row>
    <row r="347" spans="1:10" ht="18.75" customHeight="1">
      <c r="A347" s="4" t="s">
        <v>74</v>
      </c>
      <c r="B347" s="5">
        <v>390</v>
      </c>
      <c r="C347" s="6" t="s">
        <v>6</v>
      </c>
      <c r="D347" s="6" t="s">
        <v>28</v>
      </c>
      <c r="E347" s="6" t="s">
        <v>84</v>
      </c>
      <c r="F347" s="6"/>
      <c r="G347" s="7">
        <f>G349+G348</f>
        <v>4416.8</v>
      </c>
    </row>
    <row r="348" spans="1:10" ht="37.5" customHeight="1">
      <c r="A348" s="4" t="s">
        <v>15</v>
      </c>
      <c r="B348" s="5">
        <v>390</v>
      </c>
      <c r="C348" s="6" t="s">
        <v>6</v>
      </c>
      <c r="D348" s="6" t="s">
        <v>28</v>
      </c>
      <c r="E348" s="6" t="s">
        <v>84</v>
      </c>
      <c r="F348" s="6">
        <v>200</v>
      </c>
      <c r="G348" s="7">
        <v>581.9</v>
      </c>
    </row>
    <row r="349" spans="1:10" ht="56.25" customHeight="1">
      <c r="A349" s="4" t="s">
        <v>37</v>
      </c>
      <c r="B349" s="5">
        <v>390</v>
      </c>
      <c r="C349" s="6" t="s">
        <v>6</v>
      </c>
      <c r="D349" s="6" t="s">
        <v>28</v>
      </c>
      <c r="E349" s="6" t="s">
        <v>84</v>
      </c>
      <c r="F349" s="6">
        <v>600</v>
      </c>
      <c r="G349" s="7">
        <v>3834.9</v>
      </c>
    </row>
    <row r="350" spans="1:10" ht="37.5" customHeight="1">
      <c r="A350" s="4" t="s">
        <v>172</v>
      </c>
      <c r="B350" s="5">
        <v>390</v>
      </c>
      <c r="C350" s="6" t="s">
        <v>6</v>
      </c>
      <c r="D350" s="6" t="s">
        <v>28</v>
      </c>
      <c r="E350" s="6" t="s">
        <v>218</v>
      </c>
      <c r="F350" s="6"/>
      <c r="G350" s="7">
        <f>G351</f>
        <v>12.15</v>
      </c>
    </row>
    <row r="351" spans="1:10" ht="37.5" customHeight="1">
      <c r="A351" s="4" t="s">
        <v>15</v>
      </c>
      <c r="B351" s="5">
        <v>390</v>
      </c>
      <c r="C351" s="6" t="s">
        <v>6</v>
      </c>
      <c r="D351" s="6" t="s">
        <v>28</v>
      </c>
      <c r="E351" s="6" t="s">
        <v>218</v>
      </c>
      <c r="F351" s="6">
        <v>200</v>
      </c>
      <c r="G351" s="7">
        <v>12.15</v>
      </c>
    </row>
    <row r="352" spans="1:10" ht="19.5" customHeight="1">
      <c r="A352" s="4" t="s">
        <v>154</v>
      </c>
      <c r="B352" s="5">
        <v>390</v>
      </c>
      <c r="C352" s="6" t="s">
        <v>48</v>
      </c>
      <c r="D352" s="29"/>
      <c r="E352" s="29" t="s">
        <v>7</v>
      </c>
      <c r="F352" s="29" t="s">
        <v>7</v>
      </c>
      <c r="G352" s="7">
        <f>G353+G364+G394+G382+G388</f>
        <v>1065783.898</v>
      </c>
      <c r="J352" s="45"/>
    </row>
    <row r="353" spans="1:7" ht="18.75" customHeight="1">
      <c r="A353" s="4" t="s">
        <v>36</v>
      </c>
      <c r="B353" s="5">
        <v>390</v>
      </c>
      <c r="C353" s="6" t="s">
        <v>48</v>
      </c>
      <c r="D353" s="6" t="s">
        <v>6</v>
      </c>
      <c r="E353" s="6" t="s">
        <v>7</v>
      </c>
      <c r="F353" s="6" t="s">
        <v>7</v>
      </c>
      <c r="G353" s="7">
        <f>G354</f>
        <v>342095.288</v>
      </c>
    </row>
    <row r="354" spans="1:7" ht="63" customHeight="1">
      <c r="A354" s="4" t="s">
        <v>362</v>
      </c>
      <c r="B354" s="5">
        <v>390</v>
      </c>
      <c r="C354" s="6" t="s">
        <v>48</v>
      </c>
      <c r="D354" s="6" t="s">
        <v>6</v>
      </c>
      <c r="E354" s="6" t="s">
        <v>130</v>
      </c>
      <c r="F354" s="6" t="s">
        <v>7</v>
      </c>
      <c r="G354" s="7">
        <f>G355</f>
        <v>342095.288</v>
      </c>
    </row>
    <row r="355" spans="1:7" ht="37.5" customHeight="1">
      <c r="A355" s="4" t="s">
        <v>380</v>
      </c>
      <c r="B355" s="5">
        <v>390</v>
      </c>
      <c r="C355" s="6" t="s">
        <v>48</v>
      </c>
      <c r="D355" s="6" t="s">
        <v>6</v>
      </c>
      <c r="E355" s="6" t="s">
        <v>131</v>
      </c>
      <c r="F355" s="6" t="s">
        <v>7</v>
      </c>
      <c r="G355" s="7">
        <f>G356+G359</f>
        <v>342095.288</v>
      </c>
    </row>
    <row r="356" spans="1:7" ht="112.5" customHeight="1">
      <c r="A356" s="4" t="s">
        <v>300</v>
      </c>
      <c r="B356" s="5">
        <v>390</v>
      </c>
      <c r="C356" s="2" t="s">
        <v>48</v>
      </c>
      <c r="D356" s="2" t="s">
        <v>6</v>
      </c>
      <c r="E356" s="6" t="s">
        <v>132</v>
      </c>
      <c r="F356" s="6"/>
      <c r="G356" s="7">
        <f>G357</f>
        <v>106030.8</v>
      </c>
    </row>
    <row r="357" spans="1:7" ht="116.25" customHeight="1">
      <c r="A357" s="4" t="s">
        <v>199</v>
      </c>
      <c r="B357" s="5">
        <v>390</v>
      </c>
      <c r="C357" s="6" t="s">
        <v>48</v>
      </c>
      <c r="D357" s="6" t="s">
        <v>6</v>
      </c>
      <c r="E357" s="6" t="s">
        <v>140</v>
      </c>
      <c r="F357" s="6" t="s">
        <v>7</v>
      </c>
      <c r="G357" s="7">
        <f>G358</f>
        <v>106030.8</v>
      </c>
    </row>
    <row r="358" spans="1:7" ht="56.25" customHeight="1">
      <c r="A358" s="4" t="s">
        <v>37</v>
      </c>
      <c r="B358" s="5">
        <v>390</v>
      </c>
      <c r="C358" s="6" t="s">
        <v>48</v>
      </c>
      <c r="D358" s="6" t="s">
        <v>6</v>
      </c>
      <c r="E358" s="6" t="s">
        <v>140</v>
      </c>
      <c r="F358" s="6" t="s">
        <v>38</v>
      </c>
      <c r="G358" s="7">
        <v>106030.8</v>
      </c>
    </row>
    <row r="359" spans="1:7" ht="37.5" customHeight="1">
      <c r="A359" s="4" t="s">
        <v>301</v>
      </c>
      <c r="B359" s="5">
        <v>390</v>
      </c>
      <c r="C359" s="2" t="s">
        <v>48</v>
      </c>
      <c r="D359" s="2" t="s">
        <v>6</v>
      </c>
      <c r="E359" s="6" t="s">
        <v>133</v>
      </c>
      <c r="F359" s="6"/>
      <c r="G359" s="7">
        <f>G360+G362</f>
        <v>236064.48800000001</v>
      </c>
    </row>
    <row r="360" spans="1:7" ht="37.5" customHeight="1">
      <c r="A360" s="4" t="s">
        <v>226</v>
      </c>
      <c r="B360" s="5">
        <v>390</v>
      </c>
      <c r="C360" s="6" t="s">
        <v>48</v>
      </c>
      <c r="D360" s="6" t="s">
        <v>6</v>
      </c>
      <c r="E360" s="6" t="s">
        <v>221</v>
      </c>
      <c r="F360" s="6"/>
      <c r="G360" s="7">
        <f>G361</f>
        <v>20011.488000000001</v>
      </c>
    </row>
    <row r="361" spans="1:7" ht="37.5" customHeight="1">
      <c r="A361" s="4" t="s">
        <v>37</v>
      </c>
      <c r="B361" s="5">
        <v>390</v>
      </c>
      <c r="C361" s="6" t="s">
        <v>48</v>
      </c>
      <c r="D361" s="6" t="s">
        <v>6</v>
      </c>
      <c r="E361" s="6" t="s">
        <v>221</v>
      </c>
      <c r="F361" s="6">
        <v>600</v>
      </c>
      <c r="G361" s="7">
        <v>20011.488000000001</v>
      </c>
    </row>
    <row r="362" spans="1:7" ht="44.25" customHeight="1">
      <c r="A362" s="4" t="s">
        <v>227</v>
      </c>
      <c r="B362" s="5">
        <v>390</v>
      </c>
      <c r="C362" s="2" t="s">
        <v>48</v>
      </c>
      <c r="D362" s="2" t="s">
        <v>6</v>
      </c>
      <c r="E362" s="6" t="s">
        <v>213</v>
      </c>
      <c r="F362" s="6"/>
      <c r="G362" s="7">
        <f>G363</f>
        <v>216053</v>
      </c>
    </row>
    <row r="363" spans="1:7" ht="56.25" customHeight="1">
      <c r="A363" s="4" t="s">
        <v>37</v>
      </c>
      <c r="B363" s="5">
        <v>390</v>
      </c>
      <c r="C363" s="2" t="s">
        <v>48</v>
      </c>
      <c r="D363" s="2" t="s">
        <v>6</v>
      </c>
      <c r="E363" s="6" t="s">
        <v>213</v>
      </c>
      <c r="F363" s="6">
        <v>600</v>
      </c>
      <c r="G363" s="7">
        <v>216053</v>
      </c>
    </row>
    <row r="364" spans="1:7" ht="18.75" customHeight="1">
      <c r="A364" s="4" t="s">
        <v>39</v>
      </c>
      <c r="B364" s="5">
        <v>390</v>
      </c>
      <c r="C364" s="6" t="s">
        <v>48</v>
      </c>
      <c r="D364" s="6" t="s">
        <v>9</v>
      </c>
      <c r="E364" s="6" t="s">
        <v>7</v>
      </c>
      <c r="F364" s="6"/>
      <c r="G364" s="7">
        <f>G365</f>
        <v>689193.15399999998</v>
      </c>
    </row>
    <row r="365" spans="1:7" ht="55.5" customHeight="1">
      <c r="A365" s="4" t="s">
        <v>362</v>
      </c>
      <c r="B365" s="5">
        <v>390</v>
      </c>
      <c r="C365" s="6" t="s">
        <v>48</v>
      </c>
      <c r="D365" s="6" t="s">
        <v>9</v>
      </c>
      <c r="E365" s="6" t="s">
        <v>130</v>
      </c>
      <c r="F365" s="6" t="s">
        <v>7</v>
      </c>
      <c r="G365" s="7">
        <f>G366</f>
        <v>689193.15399999998</v>
      </c>
    </row>
    <row r="366" spans="1:7" ht="37.5" customHeight="1">
      <c r="A366" s="4" t="s">
        <v>379</v>
      </c>
      <c r="B366" s="5">
        <v>390</v>
      </c>
      <c r="C366" s="6" t="s">
        <v>48</v>
      </c>
      <c r="D366" s="6" t="s">
        <v>9</v>
      </c>
      <c r="E366" s="6" t="s">
        <v>134</v>
      </c>
      <c r="F366" s="6"/>
      <c r="G366" s="7">
        <f>G367+G372+G377</f>
        <v>689193.15399999998</v>
      </c>
    </row>
    <row r="367" spans="1:7" ht="37.5" customHeight="1">
      <c r="A367" s="4" t="s">
        <v>302</v>
      </c>
      <c r="B367" s="5">
        <v>390</v>
      </c>
      <c r="C367" s="6" t="s">
        <v>48</v>
      </c>
      <c r="D367" s="6" t="s">
        <v>9</v>
      </c>
      <c r="E367" s="6" t="s">
        <v>135</v>
      </c>
      <c r="F367" s="6"/>
      <c r="G367" s="7">
        <f>G370+G368</f>
        <v>415378.75400000002</v>
      </c>
    </row>
    <row r="368" spans="1:7" ht="56.25" customHeight="1">
      <c r="A368" s="4" t="s">
        <v>228</v>
      </c>
      <c r="B368" s="5">
        <v>390</v>
      </c>
      <c r="C368" s="2" t="s">
        <v>48</v>
      </c>
      <c r="D368" s="2" t="s">
        <v>9</v>
      </c>
      <c r="E368" s="2" t="s">
        <v>136</v>
      </c>
      <c r="F368" s="6"/>
      <c r="G368" s="7">
        <f>G369</f>
        <v>70000</v>
      </c>
    </row>
    <row r="369" spans="1:7" ht="56.25" customHeight="1">
      <c r="A369" s="4" t="s">
        <v>37</v>
      </c>
      <c r="B369" s="5">
        <v>390</v>
      </c>
      <c r="C369" s="2" t="s">
        <v>48</v>
      </c>
      <c r="D369" s="2" t="s">
        <v>9</v>
      </c>
      <c r="E369" s="2" t="s">
        <v>136</v>
      </c>
      <c r="F369" s="6">
        <v>600</v>
      </c>
      <c r="G369" s="7">
        <v>70000</v>
      </c>
    </row>
    <row r="370" spans="1:7" ht="75.75" customHeight="1">
      <c r="A370" s="33" t="s">
        <v>229</v>
      </c>
      <c r="B370" s="5">
        <v>390</v>
      </c>
      <c r="C370" s="2" t="s">
        <v>48</v>
      </c>
      <c r="D370" s="2" t="s">
        <v>9</v>
      </c>
      <c r="E370" s="2" t="s">
        <v>214</v>
      </c>
      <c r="F370" s="6"/>
      <c r="G370" s="7">
        <f>G371</f>
        <v>345378.75400000002</v>
      </c>
    </row>
    <row r="371" spans="1:7" ht="56.25" customHeight="1">
      <c r="A371" s="4" t="s">
        <v>37</v>
      </c>
      <c r="B371" s="5">
        <v>390</v>
      </c>
      <c r="C371" s="2" t="s">
        <v>48</v>
      </c>
      <c r="D371" s="2" t="s">
        <v>9</v>
      </c>
      <c r="E371" s="2" t="s">
        <v>214</v>
      </c>
      <c r="F371" s="6">
        <v>600</v>
      </c>
      <c r="G371" s="7">
        <f>346938.2-439.761-819.043-300.642</f>
        <v>345378.75400000002</v>
      </c>
    </row>
    <row r="372" spans="1:7" ht="134.25" customHeight="1">
      <c r="A372" s="39" t="s">
        <v>137</v>
      </c>
      <c r="B372" s="5">
        <v>390</v>
      </c>
      <c r="C372" s="2" t="s">
        <v>48</v>
      </c>
      <c r="D372" s="2" t="s">
        <v>9</v>
      </c>
      <c r="E372" s="2" t="s">
        <v>138</v>
      </c>
      <c r="F372" s="2"/>
      <c r="G372" s="7">
        <f>G373+G375</f>
        <v>251987.69999999998</v>
      </c>
    </row>
    <row r="373" spans="1:7" ht="152.25" customHeight="1">
      <c r="A373" s="39" t="s">
        <v>198</v>
      </c>
      <c r="B373" s="5">
        <v>390</v>
      </c>
      <c r="C373" s="2" t="s">
        <v>48</v>
      </c>
      <c r="D373" s="2" t="s">
        <v>9</v>
      </c>
      <c r="E373" s="2" t="s">
        <v>139</v>
      </c>
      <c r="F373" s="6" t="s">
        <v>7</v>
      </c>
      <c r="G373" s="7">
        <f>G374</f>
        <v>228707.9</v>
      </c>
    </row>
    <row r="374" spans="1:7" ht="77.25" customHeight="1">
      <c r="A374" s="4" t="s">
        <v>37</v>
      </c>
      <c r="B374" s="5">
        <v>390</v>
      </c>
      <c r="C374" s="6" t="s">
        <v>48</v>
      </c>
      <c r="D374" s="6" t="s">
        <v>9</v>
      </c>
      <c r="E374" s="2" t="s">
        <v>139</v>
      </c>
      <c r="F374" s="6" t="s">
        <v>38</v>
      </c>
      <c r="G374" s="7">
        <v>228707.9</v>
      </c>
    </row>
    <row r="375" spans="1:7" ht="227.25" customHeight="1">
      <c r="A375" s="79" t="s">
        <v>246</v>
      </c>
      <c r="B375" s="5">
        <v>390</v>
      </c>
      <c r="C375" s="6" t="s">
        <v>48</v>
      </c>
      <c r="D375" s="6" t="s">
        <v>9</v>
      </c>
      <c r="E375" s="2" t="s">
        <v>233</v>
      </c>
      <c r="F375" s="6"/>
      <c r="G375" s="7">
        <f>G376</f>
        <v>23279.8</v>
      </c>
    </row>
    <row r="376" spans="1:7" ht="36.75" customHeight="1">
      <c r="A376" s="4" t="s">
        <v>37</v>
      </c>
      <c r="B376" s="5">
        <v>390</v>
      </c>
      <c r="C376" s="6" t="s">
        <v>48</v>
      </c>
      <c r="D376" s="6" t="s">
        <v>9</v>
      </c>
      <c r="E376" s="2" t="s">
        <v>233</v>
      </c>
      <c r="F376" s="6">
        <v>600</v>
      </c>
      <c r="G376" s="7">
        <v>23279.8</v>
      </c>
    </row>
    <row r="377" spans="1:7" ht="56.25">
      <c r="A377" s="4" t="s">
        <v>303</v>
      </c>
      <c r="B377" s="5">
        <v>390</v>
      </c>
      <c r="C377" s="6" t="s">
        <v>48</v>
      </c>
      <c r="D377" s="6" t="s">
        <v>9</v>
      </c>
      <c r="E377" s="2" t="s">
        <v>141</v>
      </c>
      <c r="F377" s="6"/>
      <c r="G377" s="7">
        <f>G380+G378</f>
        <v>21826.7</v>
      </c>
    </row>
    <row r="378" spans="1:7" ht="93.75">
      <c r="A378" s="4" t="s">
        <v>340</v>
      </c>
      <c r="B378" s="5">
        <v>390</v>
      </c>
      <c r="C378" s="6" t="s">
        <v>48</v>
      </c>
      <c r="D378" s="6" t="s">
        <v>9</v>
      </c>
      <c r="E378" s="2" t="s">
        <v>388</v>
      </c>
      <c r="F378" s="6"/>
      <c r="G378" s="7">
        <f>G379</f>
        <v>1043.9000000000001</v>
      </c>
    </row>
    <row r="379" spans="1:7" ht="56.25">
      <c r="A379" s="4" t="s">
        <v>37</v>
      </c>
      <c r="B379" s="5">
        <v>390</v>
      </c>
      <c r="C379" s="6" t="s">
        <v>48</v>
      </c>
      <c r="D379" s="6" t="s">
        <v>9</v>
      </c>
      <c r="E379" s="2" t="s">
        <v>388</v>
      </c>
      <c r="F379" s="6">
        <v>600</v>
      </c>
      <c r="G379" s="7">
        <v>1043.9000000000001</v>
      </c>
    </row>
    <row r="380" spans="1:7" ht="102" customHeight="1">
      <c r="A380" s="4" t="s">
        <v>234</v>
      </c>
      <c r="B380" s="5">
        <v>390</v>
      </c>
      <c r="C380" s="6" t="s">
        <v>48</v>
      </c>
      <c r="D380" s="6" t="s">
        <v>9</v>
      </c>
      <c r="E380" s="2" t="s">
        <v>429</v>
      </c>
      <c r="F380" s="6"/>
      <c r="G380" s="7">
        <f>G381</f>
        <v>20782.8</v>
      </c>
    </row>
    <row r="381" spans="1:7" ht="56.25">
      <c r="A381" s="4" t="s">
        <v>37</v>
      </c>
      <c r="B381" s="5">
        <v>390</v>
      </c>
      <c r="C381" s="6" t="s">
        <v>48</v>
      </c>
      <c r="D381" s="6" t="s">
        <v>9</v>
      </c>
      <c r="E381" s="2" t="s">
        <v>429</v>
      </c>
      <c r="F381" s="6">
        <v>600</v>
      </c>
      <c r="G381" s="7">
        <v>20782.8</v>
      </c>
    </row>
    <row r="382" spans="1:7" ht="21" customHeight="1">
      <c r="A382" s="4" t="s">
        <v>190</v>
      </c>
      <c r="B382" s="5">
        <v>390</v>
      </c>
      <c r="C382" s="6" t="s">
        <v>48</v>
      </c>
      <c r="D382" s="2" t="s">
        <v>13</v>
      </c>
      <c r="E382" s="6"/>
      <c r="F382" s="6"/>
      <c r="G382" s="7">
        <f>G383</f>
        <v>20100.344000000001</v>
      </c>
    </row>
    <row r="383" spans="1:7" ht="75" customHeight="1">
      <c r="A383" s="4" t="s">
        <v>362</v>
      </c>
      <c r="B383" s="5">
        <v>390</v>
      </c>
      <c r="C383" s="6" t="s">
        <v>48</v>
      </c>
      <c r="D383" s="2" t="s">
        <v>13</v>
      </c>
      <c r="E383" s="6" t="s">
        <v>130</v>
      </c>
      <c r="F383" s="6"/>
      <c r="G383" s="7">
        <f>G384</f>
        <v>20100.344000000001</v>
      </c>
    </row>
    <row r="384" spans="1:7" ht="37.5" customHeight="1">
      <c r="A384" s="4" t="s">
        <v>363</v>
      </c>
      <c r="B384" s="5">
        <v>390</v>
      </c>
      <c r="C384" s="2" t="s">
        <v>48</v>
      </c>
      <c r="D384" s="2" t="s">
        <v>13</v>
      </c>
      <c r="E384" s="2" t="s">
        <v>142</v>
      </c>
      <c r="F384" s="6"/>
      <c r="G384" s="7">
        <f>G385</f>
        <v>20100.344000000001</v>
      </c>
    </row>
    <row r="385" spans="1:7" ht="56.25" customHeight="1">
      <c r="A385" s="4" t="s">
        <v>289</v>
      </c>
      <c r="B385" s="5">
        <v>390</v>
      </c>
      <c r="C385" s="2" t="s">
        <v>48</v>
      </c>
      <c r="D385" s="2" t="s">
        <v>13</v>
      </c>
      <c r="E385" s="2" t="s">
        <v>143</v>
      </c>
      <c r="F385" s="6"/>
      <c r="G385" s="7">
        <f>G386</f>
        <v>20100.344000000001</v>
      </c>
    </row>
    <row r="386" spans="1:7" ht="119.25" customHeight="1">
      <c r="A386" s="33" t="s">
        <v>224</v>
      </c>
      <c r="B386" s="5">
        <v>390</v>
      </c>
      <c r="C386" s="2" t="s">
        <v>48</v>
      </c>
      <c r="D386" s="2" t="s">
        <v>13</v>
      </c>
      <c r="E386" s="2" t="s">
        <v>215</v>
      </c>
      <c r="F386" s="6"/>
      <c r="G386" s="7">
        <f>G387</f>
        <v>20100.344000000001</v>
      </c>
    </row>
    <row r="387" spans="1:7" ht="56.25" customHeight="1">
      <c r="A387" s="4" t="s">
        <v>37</v>
      </c>
      <c r="B387" s="5">
        <v>390</v>
      </c>
      <c r="C387" s="2" t="s">
        <v>48</v>
      </c>
      <c r="D387" s="2" t="s">
        <v>13</v>
      </c>
      <c r="E387" s="2" t="s">
        <v>215</v>
      </c>
      <c r="F387" s="6">
        <v>600</v>
      </c>
      <c r="G387" s="7">
        <f>18540.898+439.761+819.043+300.642</f>
        <v>20100.344000000001</v>
      </c>
    </row>
    <row r="388" spans="1:7">
      <c r="A388" s="4" t="s">
        <v>40</v>
      </c>
      <c r="B388" s="5">
        <v>390</v>
      </c>
      <c r="C388" s="6" t="s">
        <v>48</v>
      </c>
      <c r="D388" s="6" t="s">
        <v>48</v>
      </c>
      <c r="E388" s="6" t="s">
        <v>7</v>
      </c>
      <c r="F388" s="6" t="s">
        <v>7</v>
      </c>
      <c r="G388" s="7">
        <f>G389</f>
        <v>250</v>
      </c>
    </row>
    <row r="389" spans="1:7" ht="56.25" customHeight="1">
      <c r="A389" s="4" t="s">
        <v>364</v>
      </c>
      <c r="B389" s="5">
        <v>390</v>
      </c>
      <c r="C389" s="6" t="s">
        <v>48</v>
      </c>
      <c r="D389" s="6" t="s">
        <v>48</v>
      </c>
      <c r="E389" s="2" t="s">
        <v>193</v>
      </c>
      <c r="F389" s="6" t="s">
        <v>7</v>
      </c>
      <c r="G389" s="7">
        <f>G390</f>
        <v>250</v>
      </c>
    </row>
    <row r="390" spans="1:7" ht="37.5">
      <c r="A390" s="4" t="s">
        <v>290</v>
      </c>
      <c r="B390" s="5">
        <v>390</v>
      </c>
      <c r="C390" s="6" t="s">
        <v>48</v>
      </c>
      <c r="D390" s="6" t="s">
        <v>48</v>
      </c>
      <c r="E390" s="2" t="s">
        <v>194</v>
      </c>
      <c r="F390" s="6" t="s">
        <v>7</v>
      </c>
      <c r="G390" s="7">
        <f>G391</f>
        <v>250</v>
      </c>
    </row>
    <row r="391" spans="1:7" ht="37.5">
      <c r="A391" s="4" t="s">
        <v>57</v>
      </c>
      <c r="B391" s="5">
        <v>390</v>
      </c>
      <c r="C391" s="6" t="s">
        <v>48</v>
      </c>
      <c r="D391" s="6" t="s">
        <v>48</v>
      </c>
      <c r="E391" s="2" t="s">
        <v>195</v>
      </c>
      <c r="F391" s="6"/>
      <c r="G391" s="7">
        <f>G392+G393</f>
        <v>250</v>
      </c>
    </row>
    <row r="392" spans="1:7" ht="56.25" customHeight="1">
      <c r="A392" s="4" t="s">
        <v>15</v>
      </c>
      <c r="B392" s="5">
        <v>390</v>
      </c>
      <c r="C392" s="6" t="s">
        <v>48</v>
      </c>
      <c r="D392" s="6" t="s">
        <v>48</v>
      </c>
      <c r="E392" s="2" t="s">
        <v>195</v>
      </c>
      <c r="F392" s="6" t="s">
        <v>16</v>
      </c>
      <c r="G392" s="7">
        <v>200</v>
      </c>
    </row>
    <row r="393" spans="1:7" ht="37.5">
      <c r="A393" s="9" t="s">
        <v>63</v>
      </c>
      <c r="B393" s="5">
        <v>390</v>
      </c>
      <c r="C393" s="6" t="s">
        <v>48</v>
      </c>
      <c r="D393" s="6" t="s">
        <v>48</v>
      </c>
      <c r="E393" s="2" t="s">
        <v>195</v>
      </c>
      <c r="F393" s="6">
        <v>300</v>
      </c>
      <c r="G393" s="7">
        <v>50</v>
      </c>
    </row>
    <row r="394" spans="1:7" ht="22.5" customHeight="1">
      <c r="A394" s="4" t="s">
        <v>41</v>
      </c>
      <c r="B394" s="5">
        <v>390</v>
      </c>
      <c r="C394" s="6" t="s">
        <v>48</v>
      </c>
      <c r="D394" s="6" t="s">
        <v>47</v>
      </c>
      <c r="E394" s="6" t="s">
        <v>7</v>
      </c>
      <c r="F394" s="6" t="s">
        <v>7</v>
      </c>
      <c r="G394" s="7">
        <f>G395+G419+G423+G436+G414+G427</f>
        <v>14145.111999999999</v>
      </c>
    </row>
    <row r="395" spans="1:7" ht="59.25" customHeight="1">
      <c r="A395" s="4" t="s">
        <v>362</v>
      </c>
      <c r="B395" s="5">
        <v>390</v>
      </c>
      <c r="C395" s="2" t="s">
        <v>48</v>
      </c>
      <c r="D395" s="2" t="s">
        <v>47</v>
      </c>
      <c r="E395" s="2" t="s">
        <v>130</v>
      </c>
      <c r="F395" s="6"/>
      <c r="G395" s="7">
        <f>G396+G400+G409</f>
        <v>11600.6</v>
      </c>
    </row>
    <row r="396" spans="1:7" ht="37.5" customHeight="1">
      <c r="A396" s="4" t="s">
        <v>380</v>
      </c>
      <c r="B396" s="5">
        <v>390</v>
      </c>
      <c r="C396" s="6" t="s">
        <v>48</v>
      </c>
      <c r="D396" s="2" t="s">
        <v>47</v>
      </c>
      <c r="E396" s="6" t="s">
        <v>131</v>
      </c>
      <c r="F396" s="6"/>
      <c r="G396" s="7">
        <f>G397</f>
        <v>50</v>
      </c>
    </row>
    <row r="397" spans="1:7" ht="59.25" customHeight="1">
      <c r="A397" s="4" t="s">
        <v>305</v>
      </c>
      <c r="B397" s="5">
        <v>390</v>
      </c>
      <c r="C397" s="2" t="s">
        <v>48</v>
      </c>
      <c r="D397" s="2" t="s">
        <v>47</v>
      </c>
      <c r="E397" s="2" t="s">
        <v>183</v>
      </c>
      <c r="F397" s="6"/>
      <c r="G397" s="7">
        <f>G398</f>
        <v>50</v>
      </c>
    </row>
    <row r="398" spans="1:7" ht="37.5" customHeight="1">
      <c r="A398" s="4" t="s">
        <v>225</v>
      </c>
      <c r="B398" s="5">
        <v>390</v>
      </c>
      <c r="C398" s="2" t="s">
        <v>48</v>
      </c>
      <c r="D398" s="2" t="s">
        <v>47</v>
      </c>
      <c r="E398" s="2" t="s">
        <v>210</v>
      </c>
      <c r="F398" s="6"/>
      <c r="G398" s="7">
        <f>G399</f>
        <v>50</v>
      </c>
    </row>
    <row r="399" spans="1:7" ht="37.5" customHeight="1">
      <c r="A399" s="4" t="s">
        <v>15</v>
      </c>
      <c r="B399" s="5">
        <v>390</v>
      </c>
      <c r="C399" s="2" t="s">
        <v>48</v>
      </c>
      <c r="D399" s="2" t="s">
        <v>47</v>
      </c>
      <c r="E399" s="2" t="s">
        <v>210</v>
      </c>
      <c r="F399" s="6">
        <v>200</v>
      </c>
      <c r="G399" s="7">
        <v>50</v>
      </c>
    </row>
    <row r="400" spans="1:7" ht="37.5" customHeight="1">
      <c r="A400" s="4" t="s">
        <v>381</v>
      </c>
      <c r="B400" s="5">
        <v>390</v>
      </c>
      <c r="C400" s="2" t="s">
        <v>48</v>
      </c>
      <c r="D400" s="2" t="s">
        <v>47</v>
      </c>
      <c r="E400" s="2" t="s">
        <v>134</v>
      </c>
      <c r="F400" s="6"/>
      <c r="G400" s="7">
        <f>G401+G405</f>
        <v>11450.6</v>
      </c>
    </row>
    <row r="401" spans="1:7" ht="187.5">
      <c r="A401" s="39" t="s">
        <v>137</v>
      </c>
      <c r="B401" s="5">
        <v>390</v>
      </c>
      <c r="C401" s="2" t="s">
        <v>48</v>
      </c>
      <c r="D401" s="2" t="s">
        <v>47</v>
      </c>
      <c r="E401" s="2" t="s">
        <v>138</v>
      </c>
      <c r="F401" s="6"/>
      <c r="G401" s="7">
        <f>G402</f>
        <v>8300.6</v>
      </c>
    </row>
    <row r="402" spans="1:7" ht="64.5" customHeight="1">
      <c r="A402" s="4" t="s">
        <v>248</v>
      </c>
      <c r="B402" s="5">
        <v>390</v>
      </c>
      <c r="C402" s="2" t="s">
        <v>48</v>
      </c>
      <c r="D402" s="2" t="s">
        <v>47</v>
      </c>
      <c r="E402" s="2" t="s">
        <v>146</v>
      </c>
      <c r="F402" s="6"/>
      <c r="G402" s="7">
        <f>G403+G404</f>
        <v>8300.6</v>
      </c>
    </row>
    <row r="403" spans="1:7" ht="126" customHeight="1">
      <c r="A403" s="4" t="s">
        <v>10</v>
      </c>
      <c r="B403" s="5">
        <v>390</v>
      </c>
      <c r="C403" s="2" t="s">
        <v>48</v>
      </c>
      <c r="D403" s="2" t="s">
        <v>47</v>
      </c>
      <c r="E403" s="2" t="s">
        <v>146</v>
      </c>
      <c r="F403" s="6">
        <v>100</v>
      </c>
      <c r="G403" s="7">
        <v>7863.8370000000004</v>
      </c>
    </row>
    <row r="404" spans="1:7" ht="37.5" customHeight="1">
      <c r="A404" s="4" t="s">
        <v>15</v>
      </c>
      <c r="B404" s="5">
        <v>390</v>
      </c>
      <c r="C404" s="2" t="s">
        <v>48</v>
      </c>
      <c r="D404" s="2" t="s">
        <v>47</v>
      </c>
      <c r="E404" s="2" t="s">
        <v>146</v>
      </c>
      <c r="F404" s="6">
        <v>200</v>
      </c>
      <c r="G404" s="7">
        <v>436.76299999999998</v>
      </c>
    </row>
    <row r="405" spans="1:7" ht="56.25" customHeight="1">
      <c r="A405" s="4" t="s">
        <v>306</v>
      </c>
      <c r="B405" s="5">
        <v>390</v>
      </c>
      <c r="C405" s="2" t="s">
        <v>48</v>
      </c>
      <c r="D405" s="2" t="s">
        <v>47</v>
      </c>
      <c r="E405" s="2" t="s">
        <v>141</v>
      </c>
      <c r="F405" s="6"/>
      <c r="G405" s="7">
        <f>G406</f>
        <v>3150</v>
      </c>
    </row>
    <row r="406" spans="1:7" ht="42.75" customHeight="1">
      <c r="A406" s="4" t="s">
        <v>230</v>
      </c>
      <c r="B406" s="5">
        <v>390</v>
      </c>
      <c r="C406" s="2" t="s">
        <v>48</v>
      </c>
      <c r="D406" s="2" t="s">
        <v>47</v>
      </c>
      <c r="E406" s="2" t="s">
        <v>393</v>
      </c>
      <c r="F406" s="6"/>
      <c r="G406" s="7">
        <f>G407+G408</f>
        <v>3150</v>
      </c>
    </row>
    <row r="407" spans="1:7" ht="37.5" customHeight="1">
      <c r="A407" s="4" t="s">
        <v>15</v>
      </c>
      <c r="B407" s="5">
        <v>390</v>
      </c>
      <c r="C407" s="2" t="s">
        <v>48</v>
      </c>
      <c r="D407" s="2" t="s">
        <v>47</v>
      </c>
      <c r="E407" s="2" t="s">
        <v>393</v>
      </c>
      <c r="F407" s="6">
        <v>200</v>
      </c>
      <c r="G407" s="7">
        <v>2150</v>
      </c>
    </row>
    <row r="408" spans="1:7" ht="37.5" customHeight="1">
      <c r="A408" s="4" t="s">
        <v>63</v>
      </c>
      <c r="B408" s="5">
        <v>390</v>
      </c>
      <c r="C408" s="2" t="s">
        <v>48</v>
      </c>
      <c r="D408" s="2" t="s">
        <v>47</v>
      </c>
      <c r="E408" s="2" t="s">
        <v>393</v>
      </c>
      <c r="F408" s="6">
        <v>300</v>
      </c>
      <c r="G408" s="7">
        <v>1000</v>
      </c>
    </row>
    <row r="409" spans="1:7" ht="37.5" customHeight="1">
      <c r="A409" s="4" t="s">
        <v>363</v>
      </c>
      <c r="B409" s="5">
        <v>390</v>
      </c>
      <c r="C409" s="2" t="s">
        <v>48</v>
      </c>
      <c r="D409" s="2" t="s">
        <v>47</v>
      </c>
      <c r="E409" s="2" t="s">
        <v>142</v>
      </c>
      <c r="F409" s="6"/>
      <c r="G409" s="7">
        <f>G410</f>
        <v>100</v>
      </c>
    </row>
    <row r="410" spans="1:7" ht="75" customHeight="1">
      <c r="A410" s="4" t="s">
        <v>294</v>
      </c>
      <c r="B410" s="5">
        <v>390</v>
      </c>
      <c r="C410" s="2" t="s">
        <v>48</v>
      </c>
      <c r="D410" s="2" t="s">
        <v>47</v>
      </c>
      <c r="E410" s="2" t="s">
        <v>145</v>
      </c>
      <c r="F410" s="6"/>
      <c r="G410" s="7">
        <f>G411</f>
        <v>100</v>
      </c>
    </row>
    <row r="411" spans="1:7" ht="37.5" customHeight="1">
      <c r="A411" s="4" t="s">
        <v>225</v>
      </c>
      <c r="B411" s="5">
        <v>390</v>
      </c>
      <c r="C411" s="2" t="s">
        <v>48</v>
      </c>
      <c r="D411" s="2" t="s">
        <v>47</v>
      </c>
      <c r="E411" s="2" t="s">
        <v>211</v>
      </c>
      <c r="F411" s="6"/>
      <c r="G411" s="7">
        <f>G413+G412</f>
        <v>100</v>
      </c>
    </row>
    <row r="412" spans="1:7" ht="37.5" customHeight="1">
      <c r="A412" s="4" t="s">
        <v>15</v>
      </c>
      <c r="B412" s="5">
        <v>390</v>
      </c>
      <c r="C412" s="2" t="s">
        <v>48</v>
      </c>
      <c r="D412" s="2" t="s">
        <v>47</v>
      </c>
      <c r="E412" s="2" t="s">
        <v>211</v>
      </c>
      <c r="F412" s="6">
        <v>200</v>
      </c>
      <c r="G412" s="7">
        <v>50</v>
      </c>
    </row>
    <row r="413" spans="1:7" ht="37.5" customHeight="1">
      <c r="A413" s="4" t="s">
        <v>63</v>
      </c>
      <c r="B413" s="5">
        <v>390</v>
      </c>
      <c r="C413" s="2" t="s">
        <v>48</v>
      </c>
      <c r="D413" s="2" t="s">
        <v>47</v>
      </c>
      <c r="E413" s="2" t="s">
        <v>211</v>
      </c>
      <c r="F413" s="6">
        <v>300</v>
      </c>
      <c r="G413" s="7">
        <v>50</v>
      </c>
    </row>
    <row r="414" spans="1:7" ht="93.75">
      <c r="A414" s="9" t="s">
        <v>357</v>
      </c>
      <c r="B414" s="5">
        <v>390</v>
      </c>
      <c r="C414" s="2" t="s">
        <v>48</v>
      </c>
      <c r="D414" s="2" t="s">
        <v>47</v>
      </c>
      <c r="E414" s="2" t="s">
        <v>150</v>
      </c>
      <c r="F414" s="6"/>
      <c r="G414" s="7">
        <f>G415</f>
        <v>100</v>
      </c>
    </row>
    <row r="415" spans="1:7" ht="75">
      <c r="A415" s="50" t="s">
        <v>382</v>
      </c>
      <c r="B415" s="5">
        <v>390</v>
      </c>
      <c r="C415" s="2" t="s">
        <v>48</v>
      </c>
      <c r="D415" s="2" t="s">
        <v>47</v>
      </c>
      <c r="E415" s="2" t="s">
        <v>318</v>
      </c>
      <c r="F415" s="6"/>
      <c r="G415" s="7">
        <f>G416</f>
        <v>100</v>
      </c>
    </row>
    <row r="416" spans="1:7" ht="26.25" customHeight="1">
      <c r="A416" s="50" t="s">
        <v>321</v>
      </c>
      <c r="B416" s="5">
        <v>390</v>
      </c>
      <c r="C416" s="2" t="s">
        <v>48</v>
      </c>
      <c r="D416" s="2" t="s">
        <v>47</v>
      </c>
      <c r="E416" s="2" t="s">
        <v>319</v>
      </c>
      <c r="F416" s="6"/>
      <c r="G416" s="7">
        <f>G417</f>
        <v>100</v>
      </c>
    </row>
    <row r="417" spans="1:7" ht="26.25" customHeight="1">
      <c r="A417" s="4" t="s">
        <v>317</v>
      </c>
      <c r="B417" s="5">
        <v>390</v>
      </c>
      <c r="C417" s="2" t="s">
        <v>48</v>
      </c>
      <c r="D417" s="2" t="s">
        <v>47</v>
      </c>
      <c r="E417" s="2" t="s">
        <v>320</v>
      </c>
      <c r="F417" s="6"/>
      <c r="G417" s="7">
        <f>G418</f>
        <v>100</v>
      </c>
    </row>
    <row r="418" spans="1:7" ht="37.5" customHeight="1">
      <c r="A418" s="4" t="s">
        <v>15</v>
      </c>
      <c r="B418" s="5">
        <v>390</v>
      </c>
      <c r="C418" s="2" t="s">
        <v>48</v>
      </c>
      <c r="D418" s="2" t="s">
        <v>47</v>
      </c>
      <c r="E418" s="2" t="s">
        <v>320</v>
      </c>
      <c r="F418" s="6">
        <v>200</v>
      </c>
      <c r="G418" s="7">
        <v>100</v>
      </c>
    </row>
    <row r="419" spans="1:7" ht="80.25" customHeight="1">
      <c r="A419" s="4" t="s">
        <v>383</v>
      </c>
      <c r="B419" s="5">
        <v>390</v>
      </c>
      <c r="C419" s="2" t="s">
        <v>48</v>
      </c>
      <c r="D419" s="2" t="s">
        <v>47</v>
      </c>
      <c r="E419" s="2" t="s">
        <v>148</v>
      </c>
      <c r="F419" s="6"/>
      <c r="G419" s="7">
        <f>G420</f>
        <v>70</v>
      </c>
    </row>
    <row r="420" spans="1:7" ht="37.5" customHeight="1">
      <c r="A420" s="4" t="s">
        <v>307</v>
      </c>
      <c r="B420" s="5">
        <v>390</v>
      </c>
      <c r="C420" s="2" t="s">
        <v>48</v>
      </c>
      <c r="D420" s="2" t="s">
        <v>47</v>
      </c>
      <c r="E420" s="2" t="s">
        <v>149</v>
      </c>
      <c r="F420" s="6"/>
      <c r="G420" s="7">
        <f>G421</f>
        <v>70</v>
      </c>
    </row>
    <row r="421" spans="1:7" ht="18.75" customHeight="1">
      <c r="A421" s="4" t="s">
        <v>34</v>
      </c>
      <c r="B421" s="5">
        <v>390</v>
      </c>
      <c r="C421" s="2" t="s">
        <v>48</v>
      </c>
      <c r="D421" s="2" t="s">
        <v>47</v>
      </c>
      <c r="E421" s="2" t="s">
        <v>177</v>
      </c>
      <c r="F421" s="6"/>
      <c r="G421" s="7">
        <f>G422</f>
        <v>70</v>
      </c>
    </row>
    <row r="422" spans="1:7" ht="37.5" customHeight="1">
      <c r="A422" s="4" t="s">
        <v>15</v>
      </c>
      <c r="B422" s="5">
        <v>390</v>
      </c>
      <c r="C422" s="2" t="s">
        <v>48</v>
      </c>
      <c r="D422" s="2" t="s">
        <v>47</v>
      </c>
      <c r="E422" s="2" t="s">
        <v>177</v>
      </c>
      <c r="F422" s="6">
        <v>200</v>
      </c>
      <c r="G422" s="7">
        <v>70</v>
      </c>
    </row>
    <row r="423" spans="1:7" ht="93.75" customHeight="1">
      <c r="A423" s="4" t="s">
        <v>400</v>
      </c>
      <c r="B423" s="5">
        <v>390</v>
      </c>
      <c r="C423" s="2" t="s">
        <v>48</v>
      </c>
      <c r="D423" s="2" t="s">
        <v>47</v>
      </c>
      <c r="E423" s="2" t="s">
        <v>152</v>
      </c>
      <c r="F423" s="6"/>
      <c r="G423" s="7">
        <f>G424</f>
        <v>30</v>
      </c>
    </row>
    <row r="424" spans="1:7" ht="75" customHeight="1">
      <c r="A424" s="4" t="s">
        <v>308</v>
      </c>
      <c r="B424" s="5">
        <v>390</v>
      </c>
      <c r="C424" s="2" t="s">
        <v>48</v>
      </c>
      <c r="D424" s="2" t="s">
        <v>47</v>
      </c>
      <c r="E424" s="2" t="s">
        <v>217</v>
      </c>
      <c r="F424" s="6"/>
      <c r="G424" s="7">
        <f>G425</f>
        <v>30</v>
      </c>
    </row>
    <row r="425" spans="1:7" ht="18.75" customHeight="1">
      <c r="A425" s="4" t="s">
        <v>34</v>
      </c>
      <c r="B425" s="5">
        <v>390</v>
      </c>
      <c r="C425" s="2" t="s">
        <v>48</v>
      </c>
      <c r="D425" s="2" t="s">
        <v>47</v>
      </c>
      <c r="E425" s="2" t="s">
        <v>217</v>
      </c>
      <c r="F425" s="6"/>
      <c r="G425" s="7">
        <f>G426</f>
        <v>30</v>
      </c>
    </row>
    <row r="426" spans="1:7" ht="37.5" customHeight="1">
      <c r="A426" s="4" t="s">
        <v>15</v>
      </c>
      <c r="B426" s="5">
        <v>390</v>
      </c>
      <c r="C426" s="2" t="s">
        <v>48</v>
      </c>
      <c r="D426" s="2" t="s">
        <v>47</v>
      </c>
      <c r="E426" s="2" t="s">
        <v>217</v>
      </c>
      <c r="F426" s="6">
        <v>200</v>
      </c>
      <c r="G426" s="7">
        <v>30</v>
      </c>
    </row>
    <row r="427" spans="1:7" ht="77.25" customHeight="1">
      <c r="A427" s="33" t="s">
        <v>365</v>
      </c>
      <c r="B427" s="5">
        <v>390</v>
      </c>
      <c r="C427" s="2" t="s">
        <v>48</v>
      </c>
      <c r="D427" s="2" t="s">
        <v>47</v>
      </c>
      <c r="E427" s="2" t="s">
        <v>251</v>
      </c>
      <c r="F427" s="6"/>
      <c r="G427" s="7">
        <f>G432+G428</f>
        <v>323.3</v>
      </c>
    </row>
    <row r="428" spans="1:7" ht="56.25">
      <c r="A428" s="33" t="s">
        <v>391</v>
      </c>
      <c r="B428" s="5">
        <v>390</v>
      </c>
      <c r="C428" s="2" t="s">
        <v>48</v>
      </c>
      <c r="D428" s="2" t="s">
        <v>47</v>
      </c>
      <c r="E428" s="2" t="s">
        <v>252</v>
      </c>
      <c r="F428" s="6"/>
      <c r="G428" s="7">
        <f>G429</f>
        <v>103.7</v>
      </c>
    </row>
    <row r="429" spans="1:7" ht="75">
      <c r="A429" s="33" t="s">
        <v>292</v>
      </c>
      <c r="B429" s="5">
        <v>390</v>
      </c>
      <c r="C429" s="2" t="s">
        <v>48</v>
      </c>
      <c r="D429" s="2" t="s">
        <v>47</v>
      </c>
      <c r="E429" s="2" t="s">
        <v>253</v>
      </c>
      <c r="F429" s="6"/>
      <c r="G429" s="7">
        <f>G430</f>
        <v>103.7</v>
      </c>
    </row>
    <row r="430" spans="1:7" ht="93.75">
      <c r="A430" s="33" t="s">
        <v>278</v>
      </c>
      <c r="B430" s="5">
        <v>390</v>
      </c>
      <c r="C430" s="2" t="s">
        <v>48</v>
      </c>
      <c r="D430" s="2" t="s">
        <v>47</v>
      </c>
      <c r="E430" s="2" t="s">
        <v>279</v>
      </c>
      <c r="F430" s="6"/>
      <c r="G430" s="7">
        <f>G431</f>
        <v>103.7</v>
      </c>
    </row>
    <row r="431" spans="1:7" ht="56.25">
      <c r="A431" s="4" t="s">
        <v>56</v>
      </c>
      <c r="B431" s="5">
        <v>390</v>
      </c>
      <c r="C431" s="2" t="s">
        <v>48</v>
      </c>
      <c r="D431" s="2" t="s">
        <v>47</v>
      </c>
      <c r="E431" s="2" t="s">
        <v>279</v>
      </c>
      <c r="F431" s="6">
        <v>600</v>
      </c>
      <c r="G431" s="7">
        <v>103.7</v>
      </c>
    </row>
    <row r="432" spans="1:7" ht="47.25" customHeight="1">
      <c r="A432" s="4" t="s">
        <v>392</v>
      </c>
      <c r="B432" s="5">
        <v>390</v>
      </c>
      <c r="C432" s="2" t="s">
        <v>48</v>
      </c>
      <c r="D432" s="2" t="s">
        <v>47</v>
      </c>
      <c r="E432" s="2" t="s">
        <v>256</v>
      </c>
      <c r="F432" s="6"/>
      <c r="G432" s="7">
        <f>G433</f>
        <v>219.6</v>
      </c>
    </row>
    <row r="433" spans="1:7" ht="37.5">
      <c r="A433" s="4" t="s">
        <v>304</v>
      </c>
      <c r="B433" s="5">
        <v>390</v>
      </c>
      <c r="C433" s="2" t="s">
        <v>48</v>
      </c>
      <c r="D433" s="2" t="s">
        <v>47</v>
      </c>
      <c r="E433" s="2" t="s">
        <v>258</v>
      </c>
      <c r="F433" s="6"/>
      <c r="G433" s="7">
        <f>G434</f>
        <v>219.6</v>
      </c>
    </row>
    <row r="434" spans="1:7" ht="37.5">
      <c r="A434" s="4" t="s">
        <v>151</v>
      </c>
      <c r="B434" s="5">
        <v>390</v>
      </c>
      <c r="C434" s="2" t="s">
        <v>48</v>
      </c>
      <c r="D434" s="2" t="s">
        <v>47</v>
      </c>
      <c r="E434" s="2" t="s">
        <v>258</v>
      </c>
      <c r="F434" s="6"/>
      <c r="G434" s="7">
        <f>G435</f>
        <v>219.6</v>
      </c>
    </row>
    <row r="435" spans="1:7" ht="65.25" customHeight="1">
      <c r="A435" s="4" t="s">
        <v>56</v>
      </c>
      <c r="B435" s="5">
        <v>390</v>
      </c>
      <c r="C435" s="2" t="s">
        <v>48</v>
      </c>
      <c r="D435" s="2" t="s">
        <v>47</v>
      </c>
      <c r="E435" s="2" t="s">
        <v>258</v>
      </c>
      <c r="F435" s="6">
        <v>600</v>
      </c>
      <c r="G435" s="7">
        <v>219.6</v>
      </c>
    </row>
    <row r="436" spans="1:7" ht="18.75" customHeight="1">
      <c r="A436" s="4" t="s">
        <v>283</v>
      </c>
      <c r="B436" s="5">
        <v>390</v>
      </c>
      <c r="C436" s="6" t="s">
        <v>48</v>
      </c>
      <c r="D436" s="6" t="s">
        <v>47</v>
      </c>
      <c r="E436" s="6" t="s">
        <v>77</v>
      </c>
      <c r="F436" s="6" t="s">
        <v>7</v>
      </c>
      <c r="G436" s="7">
        <f>G439+G441+G437</f>
        <v>2021.212</v>
      </c>
    </row>
    <row r="437" spans="1:7" ht="18.75" customHeight="1">
      <c r="A437" s="4" t="s">
        <v>337</v>
      </c>
      <c r="B437" s="5">
        <v>390</v>
      </c>
      <c r="C437" s="6" t="s">
        <v>48</v>
      </c>
      <c r="D437" s="2" t="s">
        <v>47</v>
      </c>
      <c r="E437" s="2" t="s">
        <v>336</v>
      </c>
      <c r="F437" s="6"/>
      <c r="G437" s="7">
        <f>G438</f>
        <v>0</v>
      </c>
    </row>
    <row r="438" spans="1:7" ht="18.75" customHeight="1">
      <c r="A438" s="4" t="s">
        <v>15</v>
      </c>
      <c r="B438" s="5">
        <v>390</v>
      </c>
      <c r="C438" s="6" t="s">
        <v>48</v>
      </c>
      <c r="D438" s="2" t="s">
        <v>47</v>
      </c>
      <c r="E438" s="2" t="s">
        <v>336</v>
      </c>
      <c r="F438" s="6">
        <v>200</v>
      </c>
      <c r="G438" s="7"/>
    </row>
    <row r="439" spans="1:7" ht="115.5" customHeight="1">
      <c r="A439" s="50" t="s">
        <v>324</v>
      </c>
      <c r="B439" s="5">
        <v>390</v>
      </c>
      <c r="C439" s="6" t="s">
        <v>48</v>
      </c>
      <c r="D439" s="6" t="s">
        <v>47</v>
      </c>
      <c r="E439" s="6" t="s">
        <v>147</v>
      </c>
      <c r="F439" s="6"/>
      <c r="G439" s="7">
        <f>G440</f>
        <v>2021.212</v>
      </c>
    </row>
    <row r="440" spans="1:7" ht="56.25" customHeight="1">
      <c r="A440" s="4" t="s">
        <v>56</v>
      </c>
      <c r="B440" s="5">
        <v>390</v>
      </c>
      <c r="C440" s="6" t="s">
        <v>48</v>
      </c>
      <c r="D440" s="6" t="s">
        <v>47</v>
      </c>
      <c r="E440" s="6" t="s">
        <v>147</v>
      </c>
      <c r="F440" s="6" t="s">
        <v>38</v>
      </c>
      <c r="G440" s="7">
        <v>2021.212</v>
      </c>
    </row>
    <row r="441" spans="1:7" ht="105.75" customHeight="1">
      <c r="A441" s="50" t="s">
        <v>325</v>
      </c>
      <c r="B441" s="5">
        <v>390</v>
      </c>
      <c r="C441" s="6" t="s">
        <v>48</v>
      </c>
      <c r="D441" s="6" t="s">
        <v>47</v>
      </c>
      <c r="E441" s="6" t="s">
        <v>323</v>
      </c>
      <c r="F441" s="6"/>
      <c r="G441" s="7">
        <f>G442</f>
        <v>0</v>
      </c>
    </row>
    <row r="442" spans="1:7" ht="56.25" customHeight="1">
      <c r="A442" s="4" t="s">
        <v>56</v>
      </c>
      <c r="B442" s="5">
        <v>390</v>
      </c>
      <c r="C442" s="6" t="s">
        <v>48</v>
      </c>
      <c r="D442" s="6" t="s">
        <v>47</v>
      </c>
      <c r="E442" s="6" t="s">
        <v>323</v>
      </c>
      <c r="F442" s="6" t="s">
        <v>38</v>
      </c>
      <c r="G442" s="7"/>
    </row>
    <row r="443" spans="1:7" ht="18.75" customHeight="1">
      <c r="A443" s="10" t="s">
        <v>127</v>
      </c>
      <c r="B443" s="5">
        <v>390</v>
      </c>
      <c r="C443" s="5">
        <v>10</v>
      </c>
      <c r="D443" s="5"/>
      <c r="E443" s="5"/>
      <c r="F443" s="5"/>
      <c r="G443" s="7">
        <f t="shared" ref="G443:G448" si="2">G444</f>
        <v>11511.599999999999</v>
      </c>
    </row>
    <row r="444" spans="1:7" ht="18.75" customHeight="1">
      <c r="A444" s="10" t="s">
        <v>44</v>
      </c>
      <c r="B444" s="5">
        <v>390</v>
      </c>
      <c r="C444" s="5">
        <v>10</v>
      </c>
      <c r="D444" s="42" t="s">
        <v>20</v>
      </c>
      <c r="E444" s="5"/>
      <c r="F444" s="5"/>
      <c r="G444" s="7">
        <f t="shared" si="2"/>
        <v>11511.599999999999</v>
      </c>
    </row>
    <row r="445" spans="1:7" ht="75" customHeight="1">
      <c r="A445" s="9" t="s">
        <v>349</v>
      </c>
      <c r="B445" s="5">
        <v>390</v>
      </c>
      <c r="C445" s="2">
        <v>10</v>
      </c>
      <c r="D445" s="2" t="s">
        <v>20</v>
      </c>
      <c r="E445" s="6" t="s">
        <v>107</v>
      </c>
      <c r="F445" s="6"/>
      <c r="G445" s="7">
        <f>G446+G450</f>
        <v>11511.599999999999</v>
      </c>
    </row>
    <row r="446" spans="1:7" ht="38.25" customHeight="1">
      <c r="A446" s="9" t="s">
        <v>384</v>
      </c>
      <c r="B446" s="5">
        <v>390</v>
      </c>
      <c r="C446" s="2">
        <v>10</v>
      </c>
      <c r="D446" s="2" t="s">
        <v>20</v>
      </c>
      <c r="E446" s="2" t="s">
        <v>166</v>
      </c>
      <c r="F446" s="6"/>
      <c r="G446" s="7">
        <f t="shared" si="2"/>
        <v>4124.8999999999996</v>
      </c>
    </row>
    <row r="447" spans="1:7" ht="36.75" customHeight="1">
      <c r="A447" s="76" t="s">
        <v>309</v>
      </c>
      <c r="B447" s="5">
        <v>390</v>
      </c>
      <c r="C447" s="2">
        <v>10</v>
      </c>
      <c r="D447" s="2" t="s">
        <v>20</v>
      </c>
      <c r="E447" s="6" t="s">
        <v>167</v>
      </c>
      <c r="F447" s="6"/>
      <c r="G447" s="7">
        <f t="shared" si="2"/>
        <v>4124.8999999999996</v>
      </c>
    </row>
    <row r="448" spans="1:7" ht="131.25">
      <c r="A448" s="79" t="s">
        <v>249</v>
      </c>
      <c r="B448" s="5">
        <v>390</v>
      </c>
      <c r="C448" s="2">
        <v>10</v>
      </c>
      <c r="D448" s="2" t="s">
        <v>20</v>
      </c>
      <c r="E448" s="6" t="s">
        <v>238</v>
      </c>
      <c r="F448" s="6"/>
      <c r="G448" s="7">
        <f t="shared" si="2"/>
        <v>4124.8999999999996</v>
      </c>
    </row>
    <row r="449" spans="1:7" ht="56.25" customHeight="1">
      <c r="A449" s="4" t="s">
        <v>56</v>
      </c>
      <c r="B449" s="5">
        <v>390</v>
      </c>
      <c r="C449" s="2">
        <v>10</v>
      </c>
      <c r="D449" s="2" t="s">
        <v>20</v>
      </c>
      <c r="E449" s="6" t="s">
        <v>238</v>
      </c>
      <c r="F449" s="6">
        <v>600</v>
      </c>
      <c r="G449" s="7">
        <v>4124.8999999999996</v>
      </c>
    </row>
    <row r="450" spans="1:7" ht="56.25" customHeight="1">
      <c r="A450" s="9" t="s">
        <v>350</v>
      </c>
      <c r="B450" s="10">
        <v>390</v>
      </c>
      <c r="C450" s="6" t="s">
        <v>59</v>
      </c>
      <c r="D450" s="6" t="s">
        <v>20</v>
      </c>
      <c r="E450" s="6" t="s">
        <v>160</v>
      </c>
      <c r="F450" s="6"/>
      <c r="G450" s="7">
        <f>G451</f>
        <v>7386.7</v>
      </c>
    </row>
    <row r="451" spans="1:7" ht="54" customHeight="1">
      <c r="A451" s="9" t="s">
        <v>310</v>
      </c>
      <c r="B451" s="10">
        <v>390</v>
      </c>
      <c r="C451" s="6">
        <v>10</v>
      </c>
      <c r="D451" s="6" t="s">
        <v>20</v>
      </c>
      <c r="E451" s="6" t="s">
        <v>161</v>
      </c>
      <c r="F451" s="6"/>
      <c r="G451" s="7">
        <f>G452+G454+G456</f>
        <v>7386.7</v>
      </c>
    </row>
    <row r="452" spans="1:7" ht="93.75" customHeight="1">
      <c r="A452" s="79" t="s">
        <v>243</v>
      </c>
      <c r="B452" s="5">
        <v>390</v>
      </c>
      <c r="C452" s="6">
        <v>10</v>
      </c>
      <c r="D452" s="6" t="s">
        <v>20</v>
      </c>
      <c r="E452" s="6" t="s">
        <v>235</v>
      </c>
      <c r="F452" s="6"/>
      <c r="G452" s="7">
        <f>G453</f>
        <v>3339.1</v>
      </c>
    </row>
    <row r="453" spans="1:7" ht="37.5" customHeight="1">
      <c r="A453" s="4" t="s">
        <v>63</v>
      </c>
      <c r="B453" s="5">
        <v>390</v>
      </c>
      <c r="C453" s="6" t="s">
        <v>59</v>
      </c>
      <c r="D453" s="6" t="s">
        <v>20</v>
      </c>
      <c r="E453" s="6" t="s">
        <v>235</v>
      </c>
      <c r="F453" s="6">
        <v>300</v>
      </c>
      <c r="G453" s="7">
        <v>3339.1</v>
      </c>
    </row>
    <row r="454" spans="1:7" ht="81" customHeight="1">
      <c r="A454" s="79" t="s">
        <v>244</v>
      </c>
      <c r="B454" s="5">
        <v>390</v>
      </c>
      <c r="C454" s="6" t="s">
        <v>59</v>
      </c>
      <c r="D454" s="6" t="s">
        <v>20</v>
      </c>
      <c r="E454" s="6" t="s">
        <v>236</v>
      </c>
      <c r="F454" s="6"/>
      <c r="G454" s="7">
        <f>G455</f>
        <v>2155.1</v>
      </c>
    </row>
    <row r="455" spans="1:7" ht="37.5" customHeight="1">
      <c r="A455" s="4" t="s">
        <v>63</v>
      </c>
      <c r="B455" s="5">
        <v>390</v>
      </c>
      <c r="C455" s="6" t="s">
        <v>59</v>
      </c>
      <c r="D455" s="6" t="s">
        <v>20</v>
      </c>
      <c r="E455" s="6" t="s">
        <v>236</v>
      </c>
      <c r="F455" s="6">
        <v>300</v>
      </c>
      <c r="G455" s="7">
        <v>2155.1</v>
      </c>
    </row>
    <row r="456" spans="1:7" ht="93.75" customHeight="1">
      <c r="A456" s="79" t="s">
        <v>245</v>
      </c>
      <c r="B456" s="5">
        <v>390</v>
      </c>
      <c r="C456" s="6" t="s">
        <v>59</v>
      </c>
      <c r="D456" s="6" t="s">
        <v>20</v>
      </c>
      <c r="E456" s="6" t="s">
        <v>237</v>
      </c>
      <c r="F456" s="6"/>
      <c r="G456" s="7">
        <f>G457</f>
        <v>1892.5</v>
      </c>
    </row>
    <row r="457" spans="1:7" ht="37.5" customHeight="1">
      <c r="A457" s="4" t="s">
        <v>63</v>
      </c>
      <c r="B457" s="5">
        <v>390</v>
      </c>
      <c r="C457" s="6" t="s">
        <v>59</v>
      </c>
      <c r="D457" s="6" t="s">
        <v>20</v>
      </c>
      <c r="E457" s="6" t="s">
        <v>237</v>
      </c>
      <c r="F457" s="6">
        <v>300</v>
      </c>
      <c r="G457" s="7">
        <v>1892.5</v>
      </c>
    </row>
    <row r="458" spans="1:7" ht="19.5" customHeight="1">
      <c r="A458" s="43" t="s">
        <v>123</v>
      </c>
      <c r="B458" s="80"/>
      <c r="C458" s="80"/>
      <c r="D458" s="80"/>
      <c r="E458" s="80"/>
      <c r="F458" s="80"/>
      <c r="G458" s="25">
        <f>G13+G31+G272+G281+G315+G329</f>
        <v>1732874.25</v>
      </c>
    </row>
    <row r="460" spans="1:7">
      <c r="G460" s="49"/>
    </row>
    <row r="461" spans="1:7">
      <c r="G461" s="45"/>
    </row>
    <row r="465" spans="7:7">
      <c r="G465" s="45"/>
    </row>
    <row r="471" spans="7:7">
      <c r="G471" s="45"/>
    </row>
    <row r="476" spans="7:7">
      <c r="G476" s="45"/>
    </row>
  </sheetData>
  <autoFilter ref="A12:J458"/>
  <mergeCells count="5">
    <mergeCell ref="A10:G10"/>
    <mergeCell ref="C8:G8"/>
    <mergeCell ref="B2:G5"/>
    <mergeCell ref="B1:G1"/>
    <mergeCell ref="A9:G9"/>
  </mergeCells>
  <pageMargins left="0.39370078740157483" right="0" top="0.35433070866141736" bottom="0" header="0.31496062992125984" footer="0.31496062992125984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51"/>
  <sheetViews>
    <sheetView topLeftCell="A157" zoomScale="64" zoomScaleNormal="64" workbookViewId="0">
      <selection activeCell="M361" sqref="M361"/>
    </sheetView>
  </sheetViews>
  <sheetFormatPr defaultRowHeight="18.75"/>
  <cols>
    <col min="1" max="1" width="50.5703125" style="1" customWidth="1"/>
    <col min="2" max="2" width="5.85546875" style="1" customWidth="1"/>
    <col min="3" max="3" width="6" style="1" customWidth="1"/>
    <col min="4" max="4" width="6.140625" style="1" customWidth="1"/>
    <col min="5" max="5" width="19.85546875" style="1" customWidth="1"/>
    <col min="6" max="6" width="5.42578125" style="1" customWidth="1"/>
    <col min="7" max="7" width="16.85546875" style="8" customWidth="1"/>
    <col min="8" max="8" width="19.140625" style="54" customWidth="1"/>
    <col min="9" max="9" width="20" style="1" customWidth="1"/>
    <col min="10" max="10" width="17" style="1" customWidth="1"/>
    <col min="11" max="11" width="16.42578125" style="1" customWidth="1"/>
    <col min="12" max="15" width="9.140625" style="1"/>
    <col min="16" max="16" width="12.85546875" style="1" bestFit="1" customWidth="1"/>
    <col min="17" max="17" width="20.28515625" style="1" customWidth="1"/>
    <col min="18" max="16384" width="9.140625" style="1"/>
  </cols>
  <sheetData>
    <row r="1" spans="1:17" ht="2.25" customHeight="1">
      <c r="B1" s="88"/>
      <c r="C1" s="88"/>
      <c r="D1" s="88"/>
      <c r="E1" s="88"/>
      <c r="F1" s="88"/>
      <c r="G1" s="88"/>
    </row>
    <row r="2" spans="1:17" ht="17.25" customHeight="1">
      <c r="B2" s="61"/>
      <c r="C2" s="61"/>
      <c r="D2" s="61"/>
      <c r="E2" s="61"/>
      <c r="F2" s="61"/>
      <c r="G2" s="13"/>
    </row>
    <row r="3" spans="1:17" ht="17.25" customHeight="1">
      <c r="A3" s="8"/>
      <c r="B3" s="13"/>
      <c r="C3" s="13"/>
      <c r="D3" s="13"/>
      <c r="E3" s="13"/>
      <c r="F3" s="13"/>
      <c r="G3" s="14" t="s">
        <v>232</v>
      </c>
    </row>
    <row r="4" spans="1:17">
      <c r="A4" s="8"/>
      <c r="B4" s="8"/>
      <c r="C4" s="82"/>
      <c r="D4" s="82"/>
      <c r="E4" s="82"/>
      <c r="F4" s="82"/>
      <c r="G4" s="82"/>
    </row>
    <row r="5" spans="1:17">
      <c r="A5" s="86" t="s">
        <v>51</v>
      </c>
      <c r="B5" s="86"/>
      <c r="C5" s="86"/>
      <c r="D5" s="86"/>
      <c r="E5" s="86"/>
      <c r="F5" s="86"/>
      <c r="G5" s="86"/>
    </row>
    <row r="6" spans="1:17">
      <c r="A6" s="81" t="s">
        <v>403</v>
      </c>
      <c r="B6" s="81"/>
      <c r="C6" s="81"/>
      <c r="D6" s="81"/>
      <c r="E6" s="81"/>
      <c r="F6" s="81"/>
      <c r="G6" s="81"/>
    </row>
    <row r="7" spans="1:17">
      <c r="A7" s="60"/>
      <c r="B7" s="60"/>
      <c r="C7" s="60"/>
      <c r="D7" s="60"/>
      <c r="E7" s="60"/>
      <c r="F7" s="60"/>
      <c r="H7" s="47" t="s">
        <v>402</v>
      </c>
    </row>
    <row r="8" spans="1:17" ht="56.25" customHeight="1">
      <c r="A8" s="87" t="s">
        <v>0</v>
      </c>
      <c r="B8" s="87" t="s">
        <v>50</v>
      </c>
      <c r="C8" s="87" t="s">
        <v>191</v>
      </c>
      <c r="D8" s="87" t="s">
        <v>1</v>
      </c>
      <c r="E8" s="87" t="s">
        <v>2</v>
      </c>
      <c r="F8" s="87" t="s">
        <v>3</v>
      </c>
      <c r="G8" s="89" t="s">
        <v>4</v>
      </c>
      <c r="H8" s="89"/>
    </row>
    <row r="9" spans="1:17">
      <c r="A9" s="87"/>
      <c r="B9" s="87"/>
      <c r="C9" s="87"/>
      <c r="D9" s="87"/>
      <c r="E9" s="87"/>
      <c r="F9" s="87"/>
      <c r="G9" s="62" t="s">
        <v>332</v>
      </c>
      <c r="H9" s="57" t="s">
        <v>342</v>
      </c>
    </row>
    <row r="10" spans="1:17" ht="39">
      <c r="A10" s="15" t="s">
        <v>125</v>
      </c>
      <c r="B10" s="16">
        <v>300</v>
      </c>
      <c r="C10" s="17"/>
      <c r="D10" s="17"/>
      <c r="E10" s="17"/>
      <c r="F10" s="17"/>
      <c r="G10" s="18">
        <f>G11</f>
        <v>7158.2930000000006</v>
      </c>
      <c r="H10" s="18">
        <f>H11</f>
        <v>7335.0740000000005</v>
      </c>
    </row>
    <row r="11" spans="1:17">
      <c r="A11" s="4" t="s">
        <v>5</v>
      </c>
      <c r="B11" s="19">
        <v>300</v>
      </c>
      <c r="C11" s="20" t="s">
        <v>6</v>
      </c>
      <c r="D11" s="17"/>
      <c r="E11" s="17"/>
      <c r="F11" s="17"/>
      <c r="G11" s="7">
        <f>G12+G16+G22</f>
        <v>7158.2930000000006</v>
      </c>
      <c r="H11" s="7">
        <f>H12+H16+H22</f>
        <v>7335.0740000000005</v>
      </c>
    </row>
    <row r="12" spans="1:17" ht="75">
      <c r="A12" s="4" t="s">
        <v>8</v>
      </c>
      <c r="B12" s="19">
        <v>300</v>
      </c>
      <c r="C12" s="6" t="s">
        <v>6</v>
      </c>
      <c r="D12" s="6" t="s">
        <v>9</v>
      </c>
      <c r="E12" s="6" t="s">
        <v>7</v>
      </c>
      <c r="F12" s="6" t="s">
        <v>7</v>
      </c>
      <c r="G12" s="7">
        <f t="shared" ref="G12:H14" si="0">G13</f>
        <v>2181.9340000000002</v>
      </c>
      <c r="H12" s="7">
        <f t="shared" si="0"/>
        <v>2203.7530000000002</v>
      </c>
    </row>
    <row r="13" spans="1:17" ht="37.5">
      <c r="A13" s="4" t="s">
        <v>283</v>
      </c>
      <c r="B13" s="19">
        <v>300</v>
      </c>
      <c r="C13" s="6" t="s">
        <v>6</v>
      </c>
      <c r="D13" s="6" t="s">
        <v>9</v>
      </c>
      <c r="E13" s="6" t="s">
        <v>77</v>
      </c>
      <c r="F13" s="6"/>
      <c r="G13" s="7">
        <f t="shared" si="0"/>
        <v>2181.9340000000002</v>
      </c>
      <c r="H13" s="7">
        <f t="shared" si="0"/>
        <v>2203.7530000000002</v>
      </c>
      <c r="P13" s="12"/>
      <c r="Q13" s="12"/>
    </row>
    <row r="14" spans="1:17">
      <c r="A14" s="4" t="s">
        <v>46</v>
      </c>
      <c r="B14" s="19">
        <v>300</v>
      </c>
      <c r="C14" s="6" t="s">
        <v>6</v>
      </c>
      <c r="D14" s="6" t="s">
        <v>9</v>
      </c>
      <c r="E14" s="6" t="s">
        <v>78</v>
      </c>
      <c r="F14" s="21" t="s">
        <v>7</v>
      </c>
      <c r="G14" s="7">
        <f t="shared" si="0"/>
        <v>2181.9340000000002</v>
      </c>
      <c r="H14" s="7">
        <f t="shared" si="0"/>
        <v>2203.7530000000002</v>
      </c>
      <c r="P14" s="12"/>
      <c r="Q14" s="12"/>
    </row>
    <row r="15" spans="1:17" ht="112.5">
      <c r="A15" s="4" t="s">
        <v>10</v>
      </c>
      <c r="B15" s="19">
        <v>300</v>
      </c>
      <c r="C15" s="6" t="s">
        <v>6</v>
      </c>
      <c r="D15" s="6" t="s">
        <v>9</v>
      </c>
      <c r="E15" s="6" t="s">
        <v>78</v>
      </c>
      <c r="F15" s="6" t="s">
        <v>11</v>
      </c>
      <c r="G15" s="7">
        <v>2181.9340000000002</v>
      </c>
      <c r="H15" s="7">
        <v>2203.7530000000002</v>
      </c>
      <c r="P15" s="12"/>
      <c r="Q15" s="12"/>
    </row>
    <row r="16" spans="1:17" ht="93.75">
      <c r="A16" s="4" t="s">
        <v>12</v>
      </c>
      <c r="B16" s="19">
        <v>300</v>
      </c>
      <c r="C16" s="2" t="s">
        <v>6</v>
      </c>
      <c r="D16" s="2" t="s">
        <v>13</v>
      </c>
      <c r="E16" s="6"/>
      <c r="F16" s="6"/>
      <c r="G16" s="7">
        <f>G17</f>
        <v>4948.009</v>
      </c>
      <c r="H16" s="7">
        <f>H17</f>
        <v>5102.9710000000005</v>
      </c>
    </row>
    <row r="17" spans="1:17" ht="37.5">
      <c r="A17" s="4" t="s">
        <v>283</v>
      </c>
      <c r="B17" s="19">
        <v>300</v>
      </c>
      <c r="C17" s="6" t="s">
        <v>6</v>
      </c>
      <c r="D17" s="6" t="s">
        <v>13</v>
      </c>
      <c r="E17" s="6" t="s">
        <v>77</v>
      </c>
      <c r="F17" s="6" t="s">
        <v>7</v>
      </c>
      <c r="G17" s="7">
        <f>G18</f>
        <v>4948.009</v>
      </c>
      <c r="H17" s="7">
        <f>H18</f>
        <v>5102.9710000000005</v>
      </c>
    </row>
    <row r="18" spans="1:17">
      <c r="A18" s="4" t="s">
        <v>14</v>
      </c>
      <c r="B18" s="19">
        <v>300</v>
      </c>
      <c r="C18" s="6" t="s">
        <v>6</v>
      </c>
      <c r="D18" s="6" t="s">
        <v>13</v>
      </c>
      <c r="E18" s="6" t="s">
        <v>79</v>
      </c>
      <c r="F18" s="6" t="s">
        <v>7</v>
      </c>
      <c r="G18" s="7">
        <f>G19+G20+G21</f>
        <v>4948.009</v>
      </c>
      <c r="H18" s="7">
        <f>H19+H20+H21</f>
        <v>5102.9710000000005</v>
      </c>
    </row>
    <row r="19" spans="1:17" ht="112.5">
      <c r="A19" s="4" t="s">
        <v>10</v>
      </c>
      <c r="B19" s="19">
        <v>300</v>
      </c>
      <c r="C19" s="6" t="s">
        <v>6</v>
      </c>
      <c r="D19" s="6" t="s">
        <v>13</v>
      </c>
      <c r="E19" s="6" t="s">
        <v>79</v>
      </c>
      <c r="F19" s="6" t="s">
        <v>11</v>
      </c>
      <c r="G19" s="7">
        <v>3723.8090000000002</v>
      </c>
      <c r="H19" s="53">
        <v>3878.7710000000002</v>
      </c>
    </row>
    <row r="20" spans="1:17" ht="37.5">
      <c r="A20" s="4" t="s">
        <v>15</v>
      </c>
      <c r="B20" s="19">
        <v>300</v>
      </c>
      <c r="C20" s="6" t="s">
        <v>6</v>
      </c>
      <c r="D20" s="6" t="s">
        <v>13</v>
      </c>
      <c r="E20" s="6" t="s">
        <v>79</v>
      </c>
      <c r="F20" s="6" t="s">
        <v>16</v>
      </c>
      <c r="G20" s="7">
        <v>1134</v>
      </c>
      <c r="H20" s="53">
        <v>1134</v>
      </c>
      <c r="P20" s="12"/>
      <c r="Q20" s="12"/>
    </row>
    <row r="21" spans="1:17">
      <c r="A21" s="4" t="s">
        <v>17</v>
      </c>
      <c r="B21" s="19">
        <v>300</v>
      </c>
      <c r="C21" s="6" t="s">
        <v>6</v>
      </c>
      <c r="D21" s="6" t="s">
        <v>13</v>
      </c>
      <c r="E21" s="6" t="s">
        <v>79</v>
      </c>
      <c r="F21" s="6" t="s">
        <v>18</v>
      </c>
      <c r="G21" s="7">
        <v>90.2</v>
      </c>
      <c r="H21" s="53">
        <v>90.2</v>
      </c>
    </row>
    <row r="22" spans="1:17">
      <c r="A22" s="4" t="s">
        <v>27</v>
      </c>
      <c r="B22" s="19">
        <v>300</v>
      </c>
      <c r="C22" s="2" t="s">
        <v>6</v>
      </c>
      <c r="D22" s="2">
        <v>13</v>
      </c>
      <c r="E22" s="6"/>
      <c r="F22" s="6"/>
      <c r="G22" s="7">
        <f>G23</f>
        <v>28.35</v>
      </c>
      <c r="H22" s="7">
        <f>H23</f>
        <v>28.35</v>
      </c>
    </row>
    <row r="23" spans="1:17" ht="37.5">
      <c r="A23" s="4" t="s">
        <v>283</v>
      </c>
      <c r="B23" s="19">
        <v>300</v>
      </c>
      <c r="C23" s="6" t="s">
        <v>6</v>
      </c>
      <c r="D23" s="2">
        <v>13</v>
      </c>
      <c r="E23" s="6" t="s">
        <v>77</v>
      </c>
      <c r="F23" s="6"/>
      <c r="G23" s="7">
        <f>G24+G26</f>
        <v>28.35</v>
      </c>
      <c r="H23" s="7">
        <f>H24+H26</f>
        <v>28.35</v>
      </c>
    </row>
    <row r="24" spans="1:17" ht="37.5" hidden="1">
      <c r="A24" s="4" t="s">
        <v>72</v>
      </c>
      <c r="B24" s="19">
        <v>300</v>
      </c>
      <c r="C24" s="6" t="s">
        <v>6</v>
      </c>
      <c r="D24" s="6">
        <v>13</v>
      </c>
      <c r="E24" s="6" t="s">
        <v>80</v>
      </c>
      <c r="F24" s="6"/>
      <c r="G24" s="7">
        <f>G25</f>
        <v>0</v>
      </c>
      <c r="H24" s="7">
        <f>H25</f>
        <v>0</v>
      </c>
    </row>
    <row r="25" spans="1:17" hidden="1">
      <c r="A25" s="4" t="s">
        <v>17</v>
      </c>
      <c r="B25" s="19">
        <v>300</v>
      </c>
      <c r="C25" s="6" t="s">
        <v>6</v>
      </c>
      <c r="D25" s="6">
        <v>13</v>
      </c>
      <c r="E25" s="6" t="s">
        <v>80</v>
      </c>
      <c r="F25" s="6" t="s">
        <v>18</v>
      </c>
      <c r="G25" s="7"/>
      <c r="H25" s="53"/>
    </row>
    <row r="26" spans="1:17" ht="37.5">
      <c r="A26" s="4" t="s">
        <v>172</v>
      </c>
      <c r="B26" s="19">
        <v>300</v>
      </c>
      <c r="C26" s="2" t="s">
        <v>6</v>
      </c>
      <c r="D26" s="2">
        <v>13</v>
      </c>
      <c r="E26" s="2" t="s">
        <v>218</v>
      </c>
      <c r="F26" s="6"/>
      <c r="G26" s="7">
        <f>G27</f>
        <v>28.35</v>
      </c>
      <c r="H26" s="7">
        <f>H27</f>
        <v>28.35</v>
      </c>
    </row>
    <row r="27" spans="1:17" ht="37.5">
      <c r="A27" s="4" t="s">
        <v>15</v>
      </c>
      <c r="B27" s="19">
        <v>300</v>
      </c>
      <c r="C27" s="2" t="s">
        <v>6</v>
      </c>
      <c r="D27" s="2">
        <v>13</v>
      </c>
      <c r="E27" s="2" t="s">
        <v>218</v>
      </c>
      <c r="F27" s="6">
        <v>200</v>
      </c>
      <c r="G27" s="7">
        <v>28.35</v>
      </c>
      <c r="H27" s="53">
        <v>28.35</v>
      </c>
    </row>
    <row r="28" spans="1:17" ht="39">
      <c r="A28" s="22" t="s">
        <v>52</v>
      </c>
      <c r="B28" s="23">
        <v>340</v>
      </c>
      <c r="C28" s="24"/>
      <c r="D28" s="24"/>
      <c r="E28" s="24"/>
      <c r="F28" s="24"/>
      <c r="G28" s="25">
        <f>G29+G88+G108+G121+G146+G191+G218+G222+G236+G153</f>
        <v>504490.53200000006</v>
      </c>
      <c r="H28" s="25">
        <f>H29+H88+H108+H121+H146+H191+H218+H222+H236+H153</f>
        <v>497527.27399999998</v>
      </c>
    </row>
    <row r="29" spans="1:17" ht="19.5">
      <c r="A29" s="4" t="s">
        <v>5</v>
      </c>
      <c r="B29" s="26">
        <v>340</v>
      </c>
      <c r="C29" s="2" t="s">
        <v>6</v>
      </c>
      <c r="D29" s="24"/>
      <c r="E29" s="24"/>
      <c r="F29" s="24"/>
      <c r="G29" s="7">
        <f>G30+G41+G45+G49</f>
        <v>31581.732000000004</v>
      </c>
      <c r="H29" s="7">
        <f>H30+H41+H45+H49</f>
        <v>32806.273999999998</v>
      </c>
    </row>
    <row r="30" spans="1:17" ht="112.5">
      <c r="A30" s="4" t="s">
        <v>19</v>
      </c>
      <c r="B30" s="26">
        <v>340</v>
      </c>
      <c r="C30" s="2" t="s">
        <v>6</v>
      </c>
      <c r="D30" s="2" t="s">
        <v>20</v>
      </c>
      <c r="E30" s="24"/>
      <c r="F30" s="24"/>
      <c r="G30" s="7">
        <f>G31</f>
        <v>19976.347999999998</v>
      </c>
      <c r="H30" s="7">
        <f>H31</f>
        <v>20919.635999999999</v>
      </c>
      <c r="J30" s="12"/>
      <c r="K30" s="12"/>
    </row>
    <row r="31" spans="1:17" ht="37.5">
      <c r="A31" s="4" t="s">
        <v>283</v>
      </c>
      <c r="B31" s="26">
        <v>340</v>
      </c>
      <c r="C31" s="6" t="s">
        <v>6</v>
      </c>
      <c r="D31" s="6" t="s">
        <v>20</v>
      </c>
      <c r="E31" s="6" t="s">
        <v>77</v>
      </c>
      <c r="F31" s="6" t="s">
        <v>7</v>
      </c>
      <c r="G31" s="7">
        <f>G32+G36+G39</f>
        <v>19976.347999999998</v>
      </c>
      <c r="H31" s="7">
        <f>H32+H36+H39</f>
        <v>20919.635999999999</v>
      </c>
    </row>
    <row r="32" spans="1:17">
      <c r="A32" s="4" t="s">
        <v>14</v>
      </c>
      <c r="B32" s="26">
        <v>340</v>
      </c>
      <c r="C32" s="6" t="s">
        <v>6</v>
      </c>
      <c r="D32" s="6" t="s">
        <v>20</v>
      </c>
      <c r="E32" s="6" t="s">
        <v>79</v>
      </c>
      <c r="F32" s="6" t="s">
        <v>7</v>
      </c>
      <c r="G32" s="7">
        <f>G33+G34+G35</f>
        <v>19509.948</v>
      </c>
      <c r="H32" s="7">
        <f>H33+H34+H35</f>
        <v>20435.036</v>
      </c>
    </row>
    <row r="33" spans="1:8" ht="112.5">
      <c r="A33" s="4" t="s">
        <v>10</v>
      </c>
      <c r="B33" s="26">
        <v>340</v>
      </c>
      <c r="C33" s="6" t="s">
        <v>6</v>
      </c>
      <c r="D33" s="6" t="s">
        <v>20</v>
      </c>
      <c r="E33" s="6" t="s">
        <v>79</v>
      </c>
      <c r="F33" s="6" t="s">
        <v>11</v>
      </c>
      <c r="G33" s="7">
        <v>14297.657999999999</v>
      </c>
      <c r="H33" s="53">
        <v>15016.436</v>
      </c>
    </row>
    <row r="34" spans="1:8" ht="37.5">
      <c r="A34" s="4" t="s">
        <v>15</v>
      </c>
      <c r="B34" s="26">
        <v>340</v>
      </c>
      <c r="C34" s="6" t="s">
        <v>6</v>
      </c>
      <c r="D34" s="6" t="s">
        <v>20</v>
      </c>
      <c r="E34" s="6" t="s">
        <v>79</v>
      </c>
      <c r="F34" s="6" t="s">
        <v>16</v>
      </c>
      <c r="G34" s="7">
        <f>5027.29-15</f>
        <v>5012.29</v>
      </c>
      <c r="H34" s="53">
        <f>5233.6-15</f>
        <v>5218.6000000000004</v>
      </c>
    </row>
    <row r="35" spans="1:8">
      <c r="A35" s="4" t="s">
        <v>17</v>
      </c>
      <c r="B35" s="26">
        <v>340</v>
      </c>
      <c r="C35" s="6" t="s">
        <v>6</v>
      </c>
      <c r="D35" s="6" t="s">
        <v>20</v>
      </c>
      <c r="E35" s="6" t="s">
        <v>79</v>
      </c>
      <c r="F35" s="6" t="s">
        <v>18</v>
      </c>
      <c r="G35" s="7">
        <v>200</v>
      </c>
      <c r="H35" s="53">
        <v>200</v>
      </c>
    </row>
    <row r="36" spans="1:8" ht="56.25">
      <c r="A36" s="4" t="s">
        <v>240</v>
      </c>
      <c r="B36" s="26">
        <v>340</v>
      </c>
      <c r="C36" s="6" t="s">
        <v>6</v>
      </c>
      <c r="D36" s="6" t="s">
        <v>20</v>
      </c>
      <c r="E36" s="6" t="s">
        <v>422</v>
      </c>
      <c r="F36" s="6"/>
      <c r="G36" s="7">
        <f>G37+G38</f>
        <v>462.59999999999997</v>
      </c>
      <c r="H36" s="7">
        <f>H37+H38</f>
        <v>480.59999999999997</v>
      </c>
    </row>
    <row r="37" spans="1:8" ht="112.5">
      <c r="A37" s="4" t="s">
        <v>10</v>
      </c>
      <c r="B37" s="26">
        <v>340</v>
      </c>
      <c r="C37" s="6" t="s">
        <v>6</v>
      </c>
      <c r="D37" s="6" t="s">
        <v>20</v>
      </c>
      <c r="E37" s="6" t="s">
        <v>422</v>
      </c>
      <c r="F37" s="6" t="s">
        <v>11</v>
      </c>
      <c r="G37" s="7">
        <v>452.7</v>
      </c>
      <c r="H37" s="7">
        <v>470.7</v>
      </c>
    </row>
    <row r="38" spans="1:8" ht="37.5">
      <c r="A38" s="4" t="s">
        <v>15</v>
      </c>
      <c r="B38" s="26">
        <v>340</v>
      </c>
      <c r="C38" s="6" t="s">
        <v>6</v>
      </c>
      <c r="D38" s="6" t="s">
        <v>20</v>
      </c>
      <c r="E38" s="6" t="s">
        <v>422</v>
      </c>
      <c r="F38" s="6" t="s">
        <v>16</v>
      </c>
      <c r="G38" s="7">
        <v>9.9</v>
      </c>
      <c r="H38" s="7">
        <v>9.9</v>
      </c>
    </row>
    <row r="39" spans="1:8" ht="131.25">
      <c r="A39" s="4" t="s">
        <v>205</v>
      </c>
      <c r="B39" s="26">
        <v>340</v>
      </c>
      <c r="C39" s="2" t="s">
        <v>6</v>
      </c>
      <c r="D39" s="2" t="s">
        <v>20</v>
      </c>
      <c r="E39" s="6" t="s">
        <v>421</v>
      </c>
      <c r="F39" s="6"/>
      <c r="G39" s="7">
        <f>G40</f>
        <v>3.8</v>
      </c>
      <c r="H39" s="7">
        <f>H40</f>
        <v>4</v>
      </c>
    </row>
    <row r="40" spans="1:8" ht="112.5">
      <c r="A40" s="4" t="s">
        <v>10</v>
      </c>
      <c r="B40" s="26">
        <v>340</v>
      </c>
      <c r="C40" s="2" t="s">
        <v>6</v>
      </c>
      <c r="D40" s="2" t="s">
        <v>20</v>
      </c>
      <c r="E40" s="6" t="s">
        <v>421</v>
      </c>
      <c r="F40" s="6">
        <v>100</v>
      </c>
      <c r="G40" s="7">
        <v>3.8</v>
      </c>
      <c r="H40" s="53">
        <v>4</v>
      </c>
    </row>
    <row r="41" spans="1:8">
      <c r="A41" s="4" t="s">
        <v>21</v>
      </c>
      <c r="B41" s="26">
        <v>340</v>
      </c>
      <c r="C41" s="6" t="s">
        <v>6</v>
      </c>
      <c r="D41" s="6" t="s">
        <v>22</v>
      </c>
      <c r="E41" s="6" t="s">
        <v>7</v>
      </c>
      <c r="F41" s="6" t="s">
        <v>7</v>
      </c>
      <c r="G41" s="7">
        <f t="shared" ref="G41:H43" si="1">G42</f>
        <v>7.4</v>
      </c>
      <c r="H41" s="7">
        <f t="shared" si="1"/>
        <v>90</v>
      </c>
    </row>
    <row r="42" spans="1:8" ht="37.5">
      <c r="A42" s="4" t="s">
        <v>283</v>
      </c>
      <c r="B42" s="26">
        <v>340</v>
      </c>
      <c r="C42" s="6" t="s">
        <v>6</v>
      </c>
      <c r="D42" s="6" t="s">
        <v>22</v>
      </c>
      <c r="E42" s="6" t="s">
        <v>77</v>
      </c>
      <c r="F42" s="6" t="s">
        <v>7</v>
      </c>
      <c r="G42" s="7">
        <f t="shared" si="1"/>
        <v>7.4</v>
      </c>
      <c r="H42" s="7">
        <f t="shared" si="1"/>
        <v>90</v>
      </c>
    </row>
    <row r="43" spans="1:8" ht="93.75">
      <c r="A43" s="4" t="s">
        <v>208</v>
      </c>
      <c r="B43" s="26">
        <v>340</v>
      </c>
      <c r="C43" s="6" t="s">
        <v>6</v>
      </c>
      <c r="D43" s="6" t="s">
        <v>22</v>
      </c>
      <c r="E43" s="6" t="s">
        <v>423</v>
      </c>
      <c r="F43" s="6" t="s">
        <v>7</v>
      </c>
      <c r="G43" s="7">
        <f t="shared" si="1"/>
        <v>7.4</v>
      </c>
      <c r="H43" s="7">
        <f t="shared" si="1"/>
        <v>90</v>
      </c>
    </row>
    <row r="44" spans="1:8" ht="37.5">
      <c r="A44" s="4" t="s">
        <v>15</v>
      </c>
      <c r="B44" s="26">
        <v>340</v>
      </c>
      <c r="C44" s="6" t="s">
        <v>6</v>
      </c>
      <c r="D44" s="6" t="s">
        <v>22</v>
      </c>
      <c r="E44" s="6" t="s">
        <v>423</v>
      </c>
      <c r="F44" s="6" t="s">
        <v>16</v>
      </c>
      <c r="G44" s="7">
        <v>7.4</v>
      </c>
      <c r="H44" s="53">
        <v>90</v>
      </c>
    </row>
    <row r="45" spans="1:8">
      <c r="A45" s="4" t="s">
        <v>25</v>
      </c>
      <c r="B45" s="26">
        <v>340</v>
      </c>
      <c r="C45" s="6" t="s">
        <v>6</v>
      </c>
      <c r="D45" s="6" t="s">
        <v>26</v>
      </c>
      <c r="E45" s="6" t="s">
        <v>7</v>
      </c>
      <c r="F45" s="6" t="s">
        <v>7</v>
      </c>
      <c r="G45" s="7">
        <f t="shared" ref="G45:H47" si="2">G46</f>
        <v>5732.9</v>
      </c>
      <c r="H45" s="7">
        <f t="shared" si="2"/>
        <v>5732.9</v>
      </c>
    </row>
    <row r="46" spans="1:8" ht="37.5">
      <c r="A46" s="4" t="s">
        <v>283</v>
      </c>
      <c r="B46" s="26">
        <v>340</v>
      </c>
      <c r="C46" s="6" t="s">
        <v>6</v>
      </c>
      <c r="D46" s="6" t="s">
        <v>26</v>
      </c>
      <c r="E46" s="6" t="s">
        <v>77</v>
      </c>
      <c r="F46" s="6" t="s">
        <v>7</v>
      </c>
      <c r="G46" s="7">
        <f t="shared" si="2"/>
        <v>5732.9</v>
      </c>
      <c r="H46" s="7">
        <f t="shared" si="2"/>
        <v>5732.9</v>
      </c>
    </row>
    <row r="47" spans="1:8" ht="37.5">
      <c r="A47" s="4" t="s">
        <v>73</v>
      </c>
      <c r="B47" s="26">
        <v>340</v>
      </c>
      <c r="C47" s="6" t="s">
        <v>6</v>
      </c>
      <c r="D47" s="6" t="s">
        <v>26</v>
      </c>
      <c r="E47" s="6" t="s">
        <v>155</v>
      </c>
      <c r="F47" s="6" t="s">
        <v>7</v>
      </c>
      <c r="G47" s="7">
        <f t="shared" si="2"/>
        <v>5732.9</v>
      </c>
      <c r="H47" s="7">
        <f t="shared" si="2"/>
        <v>5732.9</v>
      </c>
    </row>
    <row r="48" spans="1:8">
      <c r="A48" s="4" t="s">
        <v>17</v>
      </c>
      <c r="B48" s="26">
        <v>340</v>
      </c>
      <c r="C48" s="6" t="s">
        <v>6</v>
      </c>
      <c r="D48" s="6" t="s">
        <v>26</v>
      </c>
      <c r="E48" s="6" t="s">
        <v>155</v>
      </c>
      <c r="F48" s="6" t="s">
        <v>18</v>
      </c>
      <c r="G48" s="7">
        <v>5732.9</v>
      </c>
      <c r="H48" s="53">
        <v>5732.9</v>
      </c>
    </row>
    <row r="49" spans="1:8">
      <c r="A49" s="4" t="s">
        <v>27</v>
      </c>
      <c r="B49" s="26">
        <v>340</v>
      </c>
      <c r="C49" s="6" t="s">
        <v>6</v>
      </c>
      <c r="D49" s="6" t="s">
        <v>28</v>
      </c>
      <c r="E49" s="27" t="s">
        <v>7</v>
      </c>
      <c r="F49" s="27" t="s">
        <v>7</v>
      </c>
      <c r="G49" s="7">
        <f>G66+G50+G56+G62</f>
        <v>5865.0840000000007</v>
      </c>
      <c r="H49" s="7">
        <f>H66+H50+H56+H62</f>
        <v>6063.7380000000003</v>
      </c>
    </row>
    <row r="50" spans="1:8" ht="75">
      <c r="A50" s="9" t="s">
        <v>349</v>
      </c>
      <c r="B50" s="26">
        <v>340</v>
      </c>
      <c r="C50" s="2" t="s">
        <v>6</v>
      </c>
      <c r="D50" s="2" t="s">
        <v>28</v>
      </c>
      <c r="E50" s="6" t="s">
        <v>107</v>
      </c>
      <c r="F50" s="6"/>
      <c r="G50" s="7">
        <f t="shared" ref="G50:H52" si="3">G51</f>
        <v>1415.7</v>
      </c>
      <c r="H50" s="7">
        <f t="shared" si="3"/>
        <v>1470.5</v>
      </c>
    </row>
    <row r="51" spans="1:8" ht="56.25">
      <c r="A51" s="9" t="s">
        <v>350</v>
      </c>
      <c r="B51" s="26">
        <v>340</v>
      </c>
      <c r="C51" s="2" t="s">
        <v>6</v>
      </c>
      <c r="D51" s="2" t="s">
        <v>28</v>
      </c>
      <c r="E51" s="6" t="s">
        <v>160</v>
      </c>
      <c r="F51" s="6"/>
      <c r="G51" s="7">
        <f t="shared" si="3"/>
        <v>1415.7</v>
      </c>
      <c r="H51" s="7">
        <f t="shared" si="3"/>
        <v>1470.5</v>
      </c>
    </row>
    <row r="52" spans="1:8" ht="75">
      <c r="A52" s="9" t="s">
        <v>284</v>
      </c>
      <c r="B52" s="26">
        <v>340</v>
      </c>
      <c r="C52" s="2" t="s">
        <v>6</v>
      </c>
      <c r="D52" s="2" t="s">
        <v>28</v>
      </c>
      <c r="E52" s="6" t="s">
        <v>161</v>
      </c>
      <c r="F52" s="6"/>
      <c r="G52" s="7">
        <f t="shared" si="3"/>
        <v>1415.7</v>
      </c>
      <c r="H52" s="7">
        <f t="shared" si="3"/>
        <v>1470.5</v>
      </c>
    </row>
    <row r="53" spans="1:8" ht="56.25">
      <c r="A53" s="4" t="s">
        <v>203</v>
      </c>
      <c r="B53" s="26">
        <v>340</v>
      </c>
      <c r="C53" s="2" t="s">
        <v>6</v>
      </c>
      <c r="D53" s="2">
        <v>13</v>
      </c>
      <c r="E53" s="6" t="s">
        <v>82</v>
      </c>
      <c r="F53" s="6"/>
      <c r="G53" s="7">
        <f>G54+G55</f>
        <v>1415.7</v>
      </c>
      <c r="H53" s="7">
        <f>H54+H55</f>
        <v>1470.5</v>
      </c>
    </row>
    <row r="54" spans="1:8" ht="112.5">
      <c r="A54" s="4" t="s">
        <v>10</v>
      </c>
      <c r="B54" s="5">
        <v>340</v>
      </c>
      <c r="C54" s="6" t="s">
        <v>6</v>
      </c>
      <c r="D54" s="6" t="s">
        <v>28</v>
      </c>
      <c r="E54" s="6" t="s">
        <v>82</v>
      </c>
      <c r="F54" s="6" t="s">
        <v>11</v>
      </c>
      <c r="G54" s="7">
        <v>1372.2</v>
      </c>
      <c r="H54" s="7">
        <v>1427</v>
      </c>
    </row>
    <row r="55" spans="1:8" ht="37.5">
      <c r="A55" s="4" t="s">
        <v>15</v>
      </c>
      <c r="B55" s="5">
        <v>340</v>
      </c>
      <c r="C55" s="6" t="s">
        <v>6</v>
      </c>
      <c r="D55" s="6" t="s">
        <v>28</v>
      </c>
      <c r="E55" s="6" t="s">
        <v>82</v>
      </c>
      <c r="F55" s="6" t="s">
        <v>16</v>
      </c>
      <c r="G55" s="7">
        <v>43.5</v>
      </c>
      <c r="H55" s="7">
        <v>43.5</v>
      </c>
    </row>
    <row r="56" spans="1:8" ht="75">
      <c r="A56" s="28" t="s">
        <v>351</v>
      </c>
      <c r="B56" s="5">
        <v>340</v>
      </c>
      <c r="C56" s="2" t="s">
        <v>6</v>
      </c>
      <c r="D56" s="2" t="s">
        <v>28</v>
      </c>
      <c r="E56" s="6" t="s">
        <v>96</v>
      </c>
      <c r="F56" s="6"/>
      <c r="G56" s="7">
        <f t="shared" ref="G56:H58" si="4">G57</f>
        <v>1089.174</v>
      </c>
      <c r="H56" s="7">
        <f t="shared" si="4"/>
        <v>1121.3979999999999</v>
      </c>
    </row>
    <row r="57" spans="1:8" ht="75">
      <c r="A57" s="9" t="s">
        <v>352</v>
      </c>
      <c r="B57" s="26">
        <v>340</v>
      </c>
      <c r="C57" s="2" t="s">
        <v>6</v>
      </c>
      <c r="D57" s="2" t="s">
        <v>28</v>
      </c>
      <c r="E57" s="6" t="s">
        <v>162</v>
      </c>
      <c r="F57" s="6"/>
      <c r="G57" s="7">
        <f t="shared" si="4"/>
        <v>1089.174</v>
      </c>
      <c r="H57" s="7">
        <f t="shared" si="4"/>
        <v>1121.3979999999999</v>
      </c>
    </row>
    <row r="58" spans="1:8" ht="75">
      <c r="A58" s="9" t="s">
        <v>353</v>
      </c>
      <c r="B58" s="26">
        <v>340</v>
      </c>
      <c r="C58" s="2" t="s">
        <v>6</v>
      </c>
      <c r="D58" s="2" t="s">
        <v>28</v>
      </c>
      <c r="E58" s="6" t="s">
        <v>163</v>
      </c>
      <c r="F58" s="6"/>
      <c r="G58" s="7">
        <f t="shared" si="4"/>
        <v>1089.174</v>
      </c>
      <c r="H58" s="7">
        <f t="shared" si="4"/>
        <v>1121.3979999999999</v>
      </c>
    </row>
    <row r="59" spans="1:8" ht="75">
      <c r="A59" s="9" t="s">
        <v>165</v>
      </c>
      <c r="B59" s="5">
        <v>340</v>
      </c>
      <c r="C59" s="2" t="s">
        <v>6</v>
      </c>
      <c r="D59" s="2">
        <v>13</v>
      </c>
      <c r="E59" s="6" t="s">
        <v>164</v>
      </c>
      <c r="F59" s="6"/>
      <c r="G59" s="7">
        <f>G61+G60</f>
        <v>1089.174</v>
      </c>
      <c r="H59" s="7">
        <f>H61+H60</f>
        <v>1121.3979999999999</v>
      </c>
    </row>
    <row r="60" spans="1:8" ht="112.5">
      <c r="A60" s="4" t="s">
        <v>10</v>
      </c>
      <c r="B60" s="5">
        <v>340</v>
      </c>
      <c r="C60" s="2" t="s">
        <v>6</v>
      </c>
      <c r="D60" s="2" t="s">
        <v>28</v>
      </c>
      <c r="E60" s="6" t="s">
        <v>164</v>
      </c>
      <c r="F60" s="6" t="s">
        <v>11</v>
      </c>
      <c r="G60" s="7">
        <v>1074.174</v>
      </c>
      <c r="H60" s="7">
        <v>1106.3979999999999</v>
      </c>
    </row>
    <row r="61" spans="1:8" ht="37.5">
      <c r="A61" s="4" t="s">
        <v>15</v>
      </c>
      <c r="B61" s="5">
        <v>340</v>
      </c>
      <c r="C61" s="6" t="s">
        <v>6</v>
      </c>
      <c r="D61" s="6" t="s">
        <v>28</v>
      </c>
      <c r="E61" s="6" t="s">
        <v>164</v>
      </c>
      <c r="F61" s="6" t="s">
        <v>16</v>
      </c>
      <c r="G61" s="7">
        <v>15</v>
      </c>
      <c r="H61" s="7">
        <v>15</v>
      </c>
    </row>
    <row r="62" spans="1:8" ht="93.75">
      <c r="A62" s="48" t="s">
        <v>354</v>
      </c>
      <c r="B62" s="5">
        <v>340</v>
      </c>
      <c r="C62" s="6" t="s">
        <v>6</v>
      </c>
      <c r="D62" s="6" t="s">
        <v>28</v>
      </c>
      <c r="E62" s="6" t="s">
        <v>314</v>
      </c>
      <c r="F62" s="6"/>
      <c r="G62" s="7">
        <f t="shared" ref="G62:H64" si="5">G63</f>
        <v>15</v>
      </c>
      <c r="H62" s="7">
        <f t="shared" si="5"/>
        <v>15</v>
      </c>
    </row>
    <row r="63" spans="1:8" ht="56.25">
      <c r="A63" s="48" t="s">
        <v>316</v>
      </c>
      <c r="B63" s="5">
        <v>340</v>
      </c>
      <c r="C63" s="6" t="s">
        <v>6</v>
      </c>
      <c r="D63" s="6" t="s">
        <v>28</v>
      </c>
      <c r="E63" s="6" t="s">
        <v>315</v>
      </c>
      <c r="F63" s="6"/>
      <c r="G63" s="7">
        <f t="shared" si="5"/>
        <v>15</v>
      </c>
      <c r="H63" s="7">
        <f t="shared" si="5"/>
        <v>15</v>
      </c>
    </row>
    <row r="64" spans="1:8">
      <c r="A64" s="4" t="s">
        <v>34</v>
      </c>
      <c r="B64" s="5">
        <v>340</v>
      </c>
      <c r="C64" s="6" t="s">
        <v>6</v>
      </c>
      <c r="D64" s="6" t="s">
        <v>28</v>
      </c>
      <c r="E64" s="27" t="s">
        <v>420</v>
      </c>
      <c r="F64" s="6"/>
      <c r="G64" s="7">
        <f t="shared" si="5"/>
        <v>15</v>
      </c>
      <c r="H64" s="7">
        <f t="shared" si="5"/>
        <v>15</v>
      </c>
    </row>
    <row r="65" spans="1:8" ht="37.5">
      <c r="A65" s="4" t="s">
        <v>15</v>
      </c>
      <c r="B65" s="5">
        <v>340</v>
      </c>
      <c r="C65" s="6" t="s">
        <v>6</v>
      </c>
      <c r="D65" s="6" t="s">
        <v>28</v>
      </c>
      <c r="E65" s="27" t="s">
        <v>420</v>
      </c>
      <c r="F65" s="6">
        <v>200</v>
      </c>
      <c r="G65" s="7">
        <v>15</v>
      </c>
      <c r="H65" s="7">
        <v>15</v>
      </c>
    </row>
    <row r="66" spans="1:8" ht="37.5">
      <c r="A66" s="4" t="s">
        <v>283</v>
      </c>
      <c r="B66" s="26">
        <v>340</v>
      </c>
      <c r="C66" s="6" t="s">
        <v>6</v>
      </c>
      <c r="D66" s="6" t="s">
        <v>28</v>
      </c>
      <c r="E66" s="6" t="s">
        <v>77</v>
      </c>
      <c r="F66" s="6" t="s">
        <v>7</v>
      </c>
      <c r="G66" s="7">
        <f>G67+G69+G72+G75+G77+G79+G82+G86+G84</f>
        <v>3345.2100000000005</v>
      </c>
      <c r="H66" s="7">
        <f>H67+H69+H72+H75+H77+H79+H82+H86+H84</f>
        <v>3456.8399999999997</v>
      </c>
    </row>
    <row r="67" spans="1:8" ht="37.5">
      <c r="A67" s="4" t="s">
        <v>72</v>
      </c>
      <c r="B67" s="19">
        <v>340</v>
      </c>
      <c r="C67" s="6" t="s">
        <v>6</v>
      </c>
      <c r="D67" s="6">
        <v>13</v>
      </c>
      <c r="E67" s="6" t="s">
        <v>80</v>
      </c>
      <c r="F67" s="6"/>
      <c r="G67" s="7">
        <f>G68</f>
        <v>60</v>
      </c>
      <c r="H67" s="7">
        <f>H68</f>
        <v>60</v>
      </c>
    </row>
    <row r="68" spans="1:8">
      <c r="A68" s="4" t="s">
        <v>17</v>
      </c>
      <c r="B68" s="19">
        <v>340</v>
      </c>
      <c r="C68" s="6" t="s">
        <v>6</v>
      </c>
      <c r="D68" s="6">
        <v>13</v>
      </c>
      <c r="E68" s="6" t="s">
        <v>80</v>
      </c>
      <c r="F68" s="6" t="s">
        <v>18</v>
      </c>
      <c r="G68" s="7">
        <v>60</v>
      </c>
      <c r="H68" s="53">
        <v>60</v>
      </c>
    </row>
    <row r="69" spans="1:8" ht="93.75">
      <c r="A69" s="4" t="s">
        <v>200</v>
      </c>
      <c r="B69" s="26">
        <v>340</v>
      </c>
      <c r="C69" s="6" t="s">
        <v>6</v>
      </c>
      <c r="D69" s="6" t="s">
        <v>28</v>
      </c>
      <c r="E69" s="6" t="s">
        <v>424</v>
      </c>
      <c r="F69" s="6" t="s">
        <v>7</v>
      </c>
      <c r="G69" s="7">
        <f>G70+G71</f>
        <v>948.4</v>
      </c>
      <c r="H69" s="7">
        <f>H70+H71</f>
        <v>985.9</v>
      </c>
    </row>
    <row r="70" spans="1:8" ht="112.5">
      <c r="A70" s="4" t="s">
        <v>10</v>
      </c>
      <c r="B70" s="26">
        <v>340</v>
      </c>
      <c r="C70" s="6" t="s">
        <v>6</v>
      </c>
      <c r="D70" s="6" t="s">
        <v>28</v>
      </c>
      <c r="E70" s="6" t="s">
        <v>424</v>
      </c>
      <c r="F70" s="6" t="s">
        <v>11</v>
      </c>
      <c r="G70" s="7">
        <v>888.4</v>
      </c>
      <c r="H70" s="53">
        <v>925.9</v>
      </c>
    </row>
    <row r="71" spans="1:8" ht="37.5">
      <c r="A71" s="4" t="s">
        <v>15</v>
      </c>
      <c r="B71" s="26">
        <v>340</v>
      </c>
      <c r="C71" s="6" t="s">
        <v>6</v>
      </c>
      <c r="D71" s="6" t="s">
        <v>28</v>
      </c>
      <c r="E71" s="6" t="s">
        <v>424</v>
      </c>
      <c r="F71" s="6" t="s">
        <v>16</v>
      </c>
      <c r="G71" s="7">
        <v>60</v>
      </c>
      <c r="H71" s="53">
        <v>60</v>
      </c>
    </row>
    <row r="72" spans="1:8" ht="75">
      <c r="A72" s="4" t="s">
        <v>201</v>
      </c>
      <c r="B72" s="26">
        <v>340</v>
      </c>
      <c r="C72" s="6" t="s">
        <v>6</v>
      </c>
      <c r="D72" s="6" t="s">
        <v>28</v>
      </c>
      <c r="E72" s="6" t="s">
        <v>425</v>
      </c>
      <c r="F72" s="6" t="s">
        <v>7</v>
      </c>
      <c r="G72" s="7">
        <f>G73+G74</f>
        <v>479</v>
      </c>
      <c r="H72" s="7">
        <f>H73+H74</f>
        <v>497.1</v>
      </c>
    </row>
    <row r="73" spans="1:8" ht="112.5">
      <c r="A73" s="4" t="s">
        <v>10</v>
      </c>
      <c r="B73" s="26">
        <v>340</v>
      </c>
      <c r="C73" s="6" t="s">
        <v>6</v>
      </c>
      <c r="D73" s="6" t="s">
        <v>28</v>
      </c>
      <c r="E73" s="6" t="s">
        <v>425</v>
      </c>
      <c r="F73" s="6" t="s">
        <v>11</v>
      </c>
      <c r="G73" s="7">
        <v>464</v>
      </c>
      <c r="H73" s="7">
        <v>482.1</v>
      </c>
    </row>
    <row r="74" spans="1:8" ht="37.5">
      <c r="A74" s="4" t="s">
        <v>15</v>
      </c>
      <c r="B74" s="26">
        <v>340</v>
      </c>
      <c r="C74" s="6" t="s">
        <v>6</v>
      </c>
      <c r="D74" s="6" t="s">
        <v>28</v>
      </c>
      <c r="E74" s="6" t="s">
        <v>425</v>
      </c>
      <c r="F74" s="6" t="s">
        <v>16</v>
      </c>
      <c r="G74" s="7">
        <v>15</v>
      </c>
      <c r="H74" s="7">
        <v>15</v>
      </c>
    </row>
    <row r="75" spans="1:8" ht="56.25">
      <c r="A75" s="4" t="s">
        <v>202</v>
      </c>
      <c r="B75" s="26">
        <v>340</v>
      </c>
      <c r="C75" s="6" t="s">
        <v>6</v>
      </c>
      <c r="D75" s="6" t="s">
        <v>28</v>
      </c>
      <c r="E75" s="6" t="s">
        <v>426</v>
      </c>
      <c r="F75" s="6" t="s">
        <v>7</v>
      </c>
      <c r="G75" s="7">
        <f>G76</f>
        <v>59.1</v>
      </c>
      <c r="H75" s="7">
        <f>H76</f>
        <v>59.1</v>
      </c>
    </row>
    <row r="76" spans="1:8" ht="37.5">
      <c r="A76" s="4" t="s">
        <v>15</v>
      </c>
      <c r="B76" s="26">
        <v>340</v>
      </c>
      <c r="C76" s="6" t="s">
        <v>6</v>
      </c>
      <c r="D76" s="6" t="s">
        <v>28</v>
      </c>
      <c r="E76" s="6" t="s">
        <v>426</v>
      </c>
      <c r="F76" s="6" t="s">
        <v>16</v>
      </c>
      <c r="G76" s="7">
        <v>59.1</v>
      </c>
      <c r="H76" s="53">
        <v>59.1</v>
      </c>
    </row>
    <row r="77" spans="1:8" ht="93.75">
      <c r="A77" s="4" t="s">
        <v>204</v>
      </c>
      <c r="B77" s="26">
        <v>340</v>
      </c>
      <c r="C77" s="6" t="s">
        <v>6</v>
      </c>
      <c r="D77" s="6" t="s">
        <v>28</v>
      </c>
      <c r="E77" s="6" t="s">
        <v>427</v>
      </c>
      <c r="F77" s="6" t="s">
        <v>7</v>
      </c>
      <c r="G77" s="7">
        <f>G78</f>
        <v>0.67</v>
      </c>
      <c r="H77" s="7">
        <f>H78</f>
        <v>0.69</v>
      </c>
    </row>
    <row r="78" spans="1:8" ht="112.5">
      <c r="A78" s="4" t="s">
        <v>10</v>
      </c>
      <c r="B78" s="26">
        <v>340</v>
      </c>
      <c r="C78" s="6" t="s">
        <v>6</v>
      </c>
      <c r="D78" s="6" t="s">
        <v>28</v>
      </c>
      <c r="E78" s="6" t="s">
        <v>427</v>
      </c>
      <c r="F78" s="6">
        <v>100</v>
      </c>
      <c r="G78" s="7">
        <v>0.67</v>
      </c>
      <c r="H78" s="53">
        <v>0.69</v>
      </c>
    </row>
    <row r="79" spans="1:8" ht="93.75">
      <c r="A79" s="4" t="s">
        <v>269</v>
      </c>
      <c r="B79" s="26">
        <v>340</v>
      </c>
      <c r="C79" s="6" t="s">
        <v>6</v>
      </c>
      <c r="D79" s="6" t="s">
        <v>28</v>
      </c>
      <c r="E79" s="6" t="s">
        <v>83</v>
      </c>
      <c r="F79" s="6" t="s">
        <v>7</v>
      </c>
      <c r="G79" s="7">
        <f>G80+G81</f>
        <v>1173.4900000000002</v>
      </c>
      <c r="H79" s="7">
        <f>H80+H81</f>
        <v>1208.1999999999998</v>
      </c>
    </row>
    <row r="80" spans="1:8" ht="112.5">
      <c r="A80" s="4" t="s">
        <v>10</v>
      </c>
      <c r="B80" s="26">
        <v>340</v>
      </c>
      <c r="C80" s="6" t="s">
        <v>6</v>
      </c>
      <c r="D80" s="6" t="s">
        <v>28</v>
      </c>
      <c r="E80" s="6" t="s">
        <v>83</v>
      </c>
      <c r="F80" s="6" t="s">
        <v>11</v>
      </c>
      <c r="G80" s="7">
        <v>1027.0050000000001</v>
      </c>
      <c r="H80" s="53">
        <v>1061.7149999999999</v>
      </c>
    </row>
    <row r="81" spans="1:8" ht="37.5">
      <c r="A81" s="4" t="s">
        <v>15</v>
      </c>
      <c r="B81" s="26">
        <v>340</v>
      </c>
      <c r="C81" s="6" t="s">
        <v>6</v>
      </c>
      <c r="D81" s="6" t="s">
        <v>28</v>
      </c>
      <c r="E81" s="6" t="s">
        <v>83</v>
      </c>
      <c r="F81" s="6" t="s">
        <v>16</v>
      </c>
      <c r="G81" s="7">
        <v>146.48500000000001</v>
      </c>
      <c r="H81" s="7">
        <v>146.48500000000001</v>
      </c>
    </row>
    <row r="82" spans="1:8">
      <c r="A82" s="4" t="s">
        <v>74</v>
      </c>
      <c r="B82" s="26">
        <v>340</v>
      </c>
      <c r="C82" s="6" t="s">
        <v>6</v>
      </c>
      <c r="D82" s="6" t="s">
        <v>28</v>
      </c>
      <c r="E82" s="6" t="s">
        <v>84</v>
      </c>
      <c r="F82" s="6"/>
      <c r="G82" s="7">
        <f>G83</f>
        <v>324.39999999999998</v>
      </c>
      <c r="H82" s="7">
        <f>H83</f>
        <v>345.7</v>
      </c>
    </row>
    <row r="83" spans="1:8" ht="37.5">
      <c r="A83" s="4" t="s">
        <v>15</v>
      </c>
      <c r="B83" s="26">
        <v>340</v>
      </c>
      <c r="C83" s="6" t="s">
        <v>6</v>
      </c>
      <c r="D83" s="6" t="s">
        <v>28</v>
      </c>
      <c r="E83" s="6" t="s">
        <v>84</v>
      </c>
      <c r="F83" s="6" t="s">
        <v>16</v>
      </c>
      <c r="G83" s="7">
        <v>324.39999999999998</v>
      </c>
      <c r="H83" s="53">
        <v>345.7</v>
      </c>
    </row>
    <row r="84" spans="1:8">
      <c r="A84" s="50" t="s">
        <v>220</v>
      </c>
      <c r="B84" s="26">
        <v>340</v>
      </c>
      <c r="C84" s="6" t="s">
        <v>6</v>
      </c>
      <c r="D84" s="6" t="s">
        <v>28</v>
      </c>
      <c r="E84" s="6" t="s">
        <v>219</v>
      </c>
      <c r="F84" s="6"/>
      <c r="G84" s="7">
        <f>G85</f>
        <v>170.8</v>
      </c>
      <c r="H84" s="7">
        <f>H85</f>
        <v>170.8</v>
      </c>
    </row>
    <row r="85" spans="1:8" ht="37.5">
      <c r="A85" s="4" t="s">
        <v>15</v>
      </c>
      <c r="B85" s="26">
        <v>340</v>
      </c>
      <c r="C85" s="6" t="s">
        <v>6</v>
      </c>
      <c r="D85" s="6" t="s">
        <v>28</v>
      </c>
      <c r="E85" s="6" t="s">
        <v>219</v>
      </c>
      <c r="F85" s="6" t="s">
        <v>16</v>
      </c>
      <c r="G85" s="7">
        <v>170.8</v>
      </c>
      <c r="H85" s="53">
        <v>170.8</v>
      </c>
    </row>
    <row r="86" spans="1:8" ht="37.5">
      <c r="A86" s="4" t="s">
        <v>172</v>
      </c>
      <c r="B86" s="26">
        <v>340</v>
      </c>
      <c r="C86" s="6" t="s">
        <v>6</v>
      </c>
      <c r="D86" s="6" t="s">
        <v>28</v>
      </c>
      <c r="E86" s="6" t="s">
        <v>218</v>
      </c>
      <c r="F86" s="6"/>
      <c r="G86" s="7">
        <f>G87</f>
        <v>129.35</v>
      </c>
      <c r="H86" s="7">
        <f>H87</f>
        <v>129.35</v>
      </c>
    </row>
    <row r="87" spans="1:8" ht="37.5">
      <c r="A87" s="4" t="s">
        <v>15</v>
      </c>
      <c r="B87" s="26">
        <v>340</v>
      </c>
      <c r="C87" s="6" t="s">
        <v>6</v>
      </c>
      <c r="D87" s="6" t="s">
        <v>28</v>
      </c>
      <c r="E87" s="6" t="s">
        <v>218</v>
      </c>
      <c r="F87" s="6">
        <v>200</v>
      </c>
      <c r="G87" s="7">
        <v>129.35</v>
      </c>
      <c r="H87" s="53">
        <v>129.35</v>
      </c>
    </row>
    <row r="88" spans="1:8" ht="37.5">
      <c r="A88" s="4" t="s">
        <v>126</v>
      </c>
      <c r="B88" s="26">
        <v>340</v>
      </c>
      <c r="C88" s="6" t="s">
        <v>13</v>
      </c>
      <c r="D88" s="29"/>
      <c r="E88" s="29" t="s">
        <v>7</v>
      </c>
      <c r="F88" s="29" t="s">
        <v>7</v>
      </c>
      <c r="G88" s="7">
        <f>G95+G102+G89</f>
        <v>3346.9</v>
      </c>
      <c r="H88" s="7">
        <f>H95+H102+H89</f>
        <v>3375.3999999999996</v>
      </c>
    </row>
    <row r="89" spans="1:8">
      <c r="A89" s="64" t="s">
        <v>412</v>
      </c>
      <c r="B89" s="26">
        <v>340</v>
      </c>
      <c r="C89" s="6" t="s">
        <v>13</v>
      </c>
      <c r="D89" s="2" t="s">
        <v>47</v>
      </c>
      <c r="E89" s="6"/>
      <c r="F89" s="6"/>
      <c r="G89" s="7">
        <f t="shared" ref="G89:H93" si="6">G90</f>
        <v>100.9</v>
      </c>
      <c r="H89" s="7">
        <f t="shared" si="6"/>
        <v>0</v>
      </c>
    </row>
    <row r="90" spans="1:8" ht="131.25">
      <c r="A90" s="65" t="s">
        <v>413</v>
      </c>
      <c r="B90" s="26">
        <v>340</v>
      </c>
      <c r="C90" s="6" t="s">
        <v>13</v>
      </c>
      <c r="D90" s="2" t="s">
        <v>47</v>
      </c>
      <c r="E90" s="6" t="s">
        <v>181</v>
      </c>
      <c r="F90" s="6"/>
      <c r="G90" s="7">
        <f t="shared" si="6"/>
        <v>100.9</v>
      </c>
      <c r="H90" s="7">
        <f t="shared" si="6"/>
        <v>0</v>
      </c>
    </row>
    <row r="91" spans="1:8" ht="93.75">
      <c r="A91" s="66" t="s">
        <v>414</v>
      </c>
      <c r="B91" s="26">
        <v>340</v>
      </c>
      <c r="C91" s="6" t="s">
        <v>13</v>
      </c>
      <c r="D91" s="2" t="s">
        <v>47</v>
      </c>
      <c r="E91" s="6" t="s">
        <v>415</v>
      </c>
      <c r="F91" s="6"/>
      <c r="G91" s="7">
        <f t="shared" si="6"/>
        <v>100.9</v>
      </c>
      <c r="H91" s="7">
        <f t="shared" si="6"/>
        <v>0</v>
      </c>
    </row>
    <row r="92" spans="1:8" ht="75">
      <c r="A92" s="66" t="s">
        <v>416</v>
      </c>
      <c r="B92" s="26">
        <v>340</v>
      </c>
      <c r="C92" s="6" t="s">
        <v>13</v>
      </c>
      <c r="D92" s="2" t="s">
        <v>47</v>
      </c>
      <c r="E92" s="6" t="s">
        <v>417</v>
      </c>
      <c r="F92" s="6"/>
      <c r="G92" s="7">
        <f t="shared" si="6"/>
        <v>100.9</v>
      </c>
      <c r="H92" s="7">
        <f t="shared" si="6"/>
        <v>0</v>
      </c>
    </row>
    <row r="93" spans="1:8" ht="56.25">
      <c r="A93" s="66" t="s">
        <v>418</v>
      </c>
      <c r="B93" s="26">
        <v>340</v>
      </c>
      <c r="C93" s="6" t="s">
        <v>13</v>
      </c>
      <c r="D93" s="2" t="s">
        <v>47</v>
      </c>
      <c r="E93" s="6" t="s">
        <v>419</v>
      </c>
      <c r="F93" s="6"/>
      <c r="G93" s="7">
        <f t="shared" si="6"/>
        <v>100.9</v>
      </c>
      <c r="H93" s="7">
        <f t="shared" si="6"/>
        <v>0</v>
      </c>
    </row>
    <row r="94" spans="1:8" ht="37.5">
      <c r="A94" s="4" t="s">
        <v>15</v>
      </c>
      <c r="B94" s="26">
        <v>340</v>
      </c>
      <c r="C94" s="6" t="s">
        <v>13</v>
      </c>
      <c r="D94" s="2" t="s">
        <v>47</v>
      </c>
      <c r="E94" s="6" t="s">
        <v>419</v>
      </c>
      <c r="F94" s="6">
        <v>200</v>
      </c>
      <c r="G94" s="7">
        <v>100.9</v>
      </c>
      <c r="H94" s="7">
        <v>0</v>
      </c>
    </row>
    <row r="95" spans="1:8" ht="75">
      <c r="A95" s="4" t="s">
        <v>250</v>
      </c>
      <c r="B95" s="26">
        <v>340</v>
      </c>
      <c r="C95" s="6" t="s">
        <v>13</v>
      </c>
      <c r="D95" s="6">
        <v>10</v>
      </c>
      <c r="E95" s="6" t="s">
        <v>7</v>
      </c>
      <c r="F95" s="6" t="s">
        <v>7</v>
      </c>
      <c r="G95" s="7">
        <f t="shared" ref="G95:H98" si="7">G96</f>
        <v>2849.4</v>
      </c>
      <c r="H95" s="7">
        <f t="shared" si="7"/>
        <v>2962.8999999999996</v>
      </c>
    </row>
    <row r="96" spans="1:8" ht="131.25">
      <c r="A96" s="31" t="s">
        <v>355</v>
      </c>
      <c r="B96" s="26">
        <v>340</v>
      </c>
      <c r="C96" s="6" t="s">
        <v>13</v>
      </c>
      <c r="D96" s="6">
        <v>10</v>
      </c>
      <c r="E96" s="2" t="s">
        <v>181</v>
      </c>
      <c r="F96" s="6"/>
      <c r="G96" s="7">
        <f t="shared" si="7"/>
        <v>2849.4</v>
      </c>
      <c r="H96" s="7">
        <f t="shared" si="7"/>
        <v>2962.8999999999996</v>
      </c>
    </row>
    <row r="97" spans="1:8" ht="112.5">
      <c r="A97" s="4" t="s">
        <v>356</v>
      </c>
      <c r="B97" s="26">
        <v>340</v>
      </c>
      <c r="C97" s="6" t="s">
        <v>13</v>
      </c>
      <c r="D97" s="6">
        <v>10</v>
      </c>
      <c r="E97" s="6" t="s">
        <v>188</v>
      </c>
      <c r="F97" s="6"/>
      <c r="G97" s="7">
        <f t="shared" si="7"/>
        <v>2849.4</v>
      </c>
      <c r="H97" s="7">
        <f t="shared" si="7"/>
        <v>2962.8999999999996</v>
      </c>
    </row>
    <row r="98" spans="1:8" ht="75">
      <c r="A98" s="4" t="s">
        <v>286</v>
      </c>
      <c r="B98" s="26">
        <v>340</v>
      </c>
      <c r="C98" s="6" t="s">
        <v>13</v>
      </c>
      <c r="D98" s="6">
        <v>10</v>
      </c>
      <c r="E98" s="6" t="s">
        <v>189</v>
      </c>
      <c r="F98" s="6"/>
      <c r="G98" s="7">
        <f t="shared" si="7"/>
        <v>2849.4</v>
      </c>
      <c r="H98" s="7">
        <f t="shared" si="7"/>
        <v>2962.8999999999996</v>
      </c>
    </row>
    <row r="99" spans="1:8" ht="75">
      <c r="A99" s="4" t="s">
        <v>158</v>
      </c>
      <c r="B99" s="26">
        <v>340</v>
      </c>
      <c r="C99" s="6" t="s">
        <v>13</v>
      </c>
      <c r="D99" s="6">
        <v>10</v>
      </c>
      <c r="E99" s="6" t="s">
        <v>196</v>
      </c>
      <c r="F99" s="6"/>
      <c r="G99" s="7">
        <f>G100+G101</f>
        <v>2849.4</v>
      </c>
      <c r="H99" s="7">
        <f>H100+H101</f>
        <v>2962.8999999999996</v>
      </c>
    </row>
    <row r="100" spans="1:8" ht="112.5">
      <c r="A100" s="4" t="s">
        <v>10</v>
      </c>
      <c r="B100" s="26">
        <v>340</v>
      </c>
      <c r="C100" s="6" t="s">
        <v>13</v>
      </c>
      <c r="D100" s="6">
        <v>10</v>
      </c>
      <c r="E100" s="6" t="s">
        <v>196</v>
      </c>
      <c r="F100" s="6" t="s">
        <v>11</v>
      </c>
      <c r="G100" s="7">
        <v>2835.8</v>
      </c>
      <c r="H100" s="7">
        <v>2949.2</v>
      </c>
    </row>
    <row r="101" spans="1:8" ht="37.5">
      <c r="A101" s="4" t="s">
        <v>15</v>
      </c>
      <c r="B101" s="26">
        <v>340</v>
      </c>
      <c r="C101" s="6" t="s">
        <v>13</v>
      </c>
      <c r="D101" s="6">
        <v>10</v>
      </c>
      <c r="E101" s="6" t="s">
        <v>196</v>
      </c>
      <c r="F101" s="6" t="s">
        <v>16</v>
      </c>
      <c r="G101" s="7">
        <v>13.6</v>
      </c>
      <c r="H101" s="7">
        <v>13.7</v>
      </c>
    </row>
    <row r="102" spans="1:8" ht="56.25">
      <c r="A102" s="50" t="s">
        <v>180</v>
      </c>
      <c r="B102" s="26">
        <v>340</v>
      </c>
      <c r="C102" s="2" t="s">
        <v>13</v>
      </c>
      <c r="D102" s="2" t="s">
        <v>60</v>
      </c>
      <c r="E102" s="2"/>
      <c r="F102" s="2"/>
      <c r="G102" s="7">
        <f t="shared" ref="G102:H106" si="8">G103</f>
        <v>396.6</v>
      </c>
      <c r="H102" s="7">
        <f t="shared" si="8"/>
        <v>412.5</v>
      </c>
    </row>
    <row r="103" spans="1:8" ht="112.5">
      <c r="A103" s="9" t="s">
        <v>357</v>
      </c>
      <c r="B103" s="26">
        <v>340</v>
      </c>
      <c r="C103" s="2" t="s">
        <v>13</v>
      </c>
      <c r="D103" s="2" t="s">
        <v>60</v>
      </c>
      <c r="E103" s="2" t="s">
        <v>150</v>
      </c>
      <c r="F103" s="2"/>
      <c r="G103" s="7">
        <f t="shared" si="8"/>
        <v>396.6</v>
      </c>
      <c r="H103" s="7">
        <f t="shared" si="8"/>
        <v>412.5</v>
      </c>
    </row>
    <row r="104" spans="1:8" ht="112.5">
      <c r="A104" s="4" t="s">
        <v>358</v>
      </c>
      <c r="B104" s="26">
        <v>340</v>
      </c>
      <c r="C104" s="2" t="s">
        <v>13</v>
      </c>
      <c r="D104" s="2" t="s">
        <v>60</v>
      </c>
      <c r="E104" s="2" t="s">
        <v>178</v>
      </c>
      <c r="F104" s="2"/>
      <c r="G104" s="7">
        <f t="shared" si="8"/>
        <v>396.6</v>
      </c>
      <c r="H104" s="7">
        <f t="shared" si="8"/>
        <v>412.5</v>
      </c>
    </row>
    <row r="105" spans="1:8" ht="56.25">
      <c r="A105" s="4" t="s">
        <v>285</v>
      </c>
      <c r="B105" s="26">
        <v>340</v>
      </c>
      <c r="C105" s="2" t="s">
        <v>13</v>
      </c>
      <c r="D105" s="2" t="s">
        <v>60</v>
      </c>
      <c r="E105" s="2" t="s">
        <v>179</v>
      </c>
      <c r="F105" s="2"/>
      <c r="G105" s="7">
        <f t="shared" si="8"/>
        <v>396.6</v>
      </c>
      <c r="H105" s="7">
        <f t="shared" si="8"/>
        <v>412.5</v>
      </c>
    </row>
    <row r="106" spans="1:8" ht="56.25">
      <c r="A106" s="9" t="s">
        <v>186</v>
      </c>
      <c r="B106" s="26">
        <v>340</v>
      </c>
      <c r="C106" s="2" t="s">
        <v>13</v>
      </c>
      <c r="D106" s="2" t="s">
        <v>60</v>
      </c>
      <c r="E106" s="2" t="s">
        <v>185</v>
      </c>
      <c r="F106" s="2"/>
      <c r="G106" s="7">
        <f t="shared" si="8"/>
        <v>396.6</v>
      </c>
      <c r="H106" s="7">
        <f t="shared" si="8"/>
        <v>412.5</v>
      </c>
    </row>
    <row r="107" spans="1:8" ht="112.5">
      <c r="A107" s="4" t="s">
        <v>10</v>
      </c>
      <c r="B107" s="26">
        <v>340</v>
      </c>
      <c r="C107" s="2" t="s">
        <v>13</v>
      </c>
      <c r="D107" s="2" t="s">
        <v>60</v>
      </c>
      <c r="E107" s="2" t="s">
        <v>185</v>
      </c>
      <c r="F107" s="2" t="s">
        <v>11</v>
      </c>
      <c r="G107" s="7">
        <v>396.6</v>
      </c>
      <c r="H107" s="53">
        <v>412.5</v>
      </c>
    </row>
    <row r="108" spans="1:8">
      <c r="A108" s="4" t="s">
        <v>54</v>
      </c>
      <c r="B108" s="26">
        <v>340</v>
      </c>
      <c r="C108" s="6" t="s">
        <v>20</v>
      </c>
      <c r="D108" s="6"/>
      <c r="E108" s="6" t="s">
        <v>7</v>
      </c>
      <c r="F108" s="6" t="s">
        <v>7</v>
      </c>
      <c r="G108" s="7">
        <f>G109+G117+G114</f>
        <v>20804.8</v>
      </c>
      <c r="H108" s="7">
        <f>H109+H117+H114</f>
        <v>21424.1</v>
      </c>
    </row>
    <row r="109" spans="1:8">
      <c r="A109" s="4" t="s">
        <v>75</v>
      </c>
      <c r="B109" s="26">
        <v>340</v>
      </c>
      <c r="C109" s="6" t="s">
        <v>20</v>
      </c>
      <c r="D109" s="6" t="s">
        <v>22</v>
      </c>
      <c r="E109" s="6" t="s">
        <v>7</v>
      </c>
      <c r="F109" s="6" t="s">
        <v>7</v>
      </c>
      <c r="G109" s="7">
        <f>G110+G112</f>
        <v>699.1</v>
      </c>
      <c r="H109" s="7">
        <f>H110+H112</f>
        <v>699.1</v>
      </c>
    </row>
    <row r="110" spans="1:8" ht="206.25">
      <c r="A110" s="31" t="s">
        <v>394</v>
      </c>
      <c r="B110" s="26">
        <v>340</v>
      </c>
      <c r="C110" s="6" t="s">
        <v>20</v>
      </c>
      <c r="D110" s="6" t="s">
        <v>22</v>
      </c>
      <c r="E110" s="6" t="s">
        <v>398</v>
      </c>
      <c r="F110" s="6"/>
      <c r="G110" s="7">
        <f>G111</f>
        <v>365.5</v>
      </c>
      <c r="H110" s="7">
        <f>H111</f>
        <v>365.5</v>
      </c>
    </row>
    <row r="111" spans="1:8" ht="37.5">
      <c r="A111" s="4" t="s">
        <v>15</v>
      </c>
      <c r="B111" s="26">
        <v>340</v>
      </c>
      <c r="C111" s="6" t="s">
        <v>20</v>
      </c>
      <c r="D111" s="6" t="s">
        <v>22</v>
      </c>
      <c r="E111" s="6" t="s">
        <v>398</v>
      </c>
      <c r="F111" s="6" t="s">
        <v>16</v>
      </c>
      <c r="G111" s="7">
        <v>365.5</v>
      </c>
      <c r="H111" s="7">
        <v>365.5</v>
      </c>
    </row>
    <row r="112" spans="1:8" ht="187.5">
      <c r="A112" s="31" t="s">
        <v>395</v>
      </c>
      <c r="B112" s="26">
        <v>340</v>
      </c>
      <c r="C112" s="6" t="s">
        <v>20</v>
      </c>
      <c r="D112" s="6" t="s">
        <v>22</v>
      </c>
      <c r="E112" s="6" t="s">
        <v>399</v>
      </c>
      <c r="F112" s="6"/>
      <c r="G112" s="7">
        <f>G113</f>
        <v>333.6</v>
      </c>
      <c r="H112" s="7">
        <f>H113</f>
        <v>333.6</v>
      </c>
    </row>
    <row r="113" spans="1:8" ht="37.5">
      <c r="A113" s="4" t="s">
        <v>15</v>
      </c>
      <c r="B113" s="26">
        <v>340</v>
      </c>
      <c r="C113" s="6" t="s">
        <v>20</v>
      </c>
      <c r="D113" s="6" t="s">
        <v>22</v>
      </c>
      <c r="E113" s="6" t="s">
        <v>399</v>
      </c>
      <c r="F113" s="6" t="s">
        <v>16</v>
      </c>
      <c r="G113" s="7">
        <v>333.6</v>
      </c>
      <c r="H113" s="53">
        <v>333.6</v>
      </c>
    </row>
    <row r="114" spans="1:8" hidden="1">
      <c r="A114" s="51" t="s">
        <v>322</v>
      </c>
      <c r="B114" s="26">
        <v>340</v>
      </c>
      <c r="C114" s="2" t="s">
        <v>20</v>
      </c>
      <c r="D114" s="2" t="s">
        <v>58</v>
      </c>
      <c r="E114" s="6"/>
      <c r="F114" s="6"/>
      <c r="G114" s="7">
        <f>G115</f>
        <v>0</v>
      </c>
      <c r="H114" s="7">
        <f>H115</f>
        <v>0</v>
      </c>
    </row>
    <row r="115" spans="1:8" ht="56.25" hidden="1">
      <c r="A115" s="31" t="s">
        <v>326</v>
      </c>
      <c r="B115" s="26">
        <v>340</v>
      </c>
      <c r="C115" s="2" t="s">
        <v>20</v>
      </c>
      <c r="D115" s="2" t="s">
        <v>58</v>
      </c>
      <c r="E115" s="6" t="s">
        <v>327</v>
      </c>
      <c r="F115" s="6"/>
      <c r="G115" s="7">
        <f>G116</f>
        <v>0</v>
      </c>
      <c r="H115" s="7">
        <f>H116</f>
        <v>0</v>
      </c>
    </row>
    <row r="116" spans="1:8" hidden="1">
      <c r="A116" s="31" t="s">
        <v>17</v>
      </c>
      <c r="B116" s="26">
        <v>340</v>
      </c>
      <c r="C116" s="2" t="s">
        <v>20</v>
      </c>
      <c r="D116" s="2" t="s">
        <v>58</v>
      </c>
      <c r="E116" s="6" t="s">
        <v>327</v>
      </c>
      <c r="F116" s="6">
        <v>800</v>
      </c>
      <c r="G116" s="7">
        <v>0</v>
      </c>
      <c r="H116" s="7">
        <v>0</v>
      </c>
    </row>
    <row r="117" spans="1:8">
      <c r="A117" s="4" t="s">
        <v>32</v>
      </c>
      <c r="B117" s="26">
        <v>340</v>
      </c>
      <c r="C117" s="6" t="s">
        <v>20</v>
      </c>
      <c r="D117" s="6" t="s">
        <v>47</v>
      </c>
      <c r="E117" s="6" t="s">
        <v>7</v>
      </c>
      <c r="F117" s="6" t="s">
        <v>7</v>
      </c>
      <c r="G117" s="7">
        <f t="shared" ref="G117:H119" si="9">G118</f>
        <v>20105.7</v>
      </c>
      <c r="H117" s="7">
        <f t="shared" si="9"/>
        <v>20725</v>
      </c>
    </row>
    <row r="118" spans="1:8" ht="112.5">
      <c r="A118" s="4" t="s">
        <v>359</v>
      </c>
      <c r="B118" s="26">
        <v>340</v>
      </c>
      <c r="C118" s="6" t="s">
        <v>20</v>
      </c>
      <c r="D118" s="6" t="s">
        <v>47</v>
      </c>
      <c r="E118" s="6" t="s">
        <v>170</v>
      </c>
      <c r="F118" s="6" t="s">
        <v>7</v>
      </c>
      <c r="G118" s="7">
        <f t="shared" si="9"/>
        <v>20105.7</v>
      </c>
      <c r="H118" s="7">
        <f t="shared" si="9"/>
        <v>20725</v>
      </c>
    </row>
    <row r="119" spans="1:8">
      <c r="A119" s="51" t="s">
        <v>76</v>
      </c>
      <c r="B119" s="26">
        <v>340</v>
      </c>
      <c r="C119" s="6" t="s">
        <v>20</v>
      </c>
      <c r="D119" s="6" t="s">
        <v>47</v>
      </c>
      <c r="E119" s="30" t="s">
        <v>173</v>
      </c>
      <c r="F119" s="6"/>
      <c r="G119" s="7">
        <f t="shared" si="9"/>
        <v>20105.7</v>
      </c>
      <c r="H119" s="7">
        <f t="shared" si="9"/>
        <v>20725</v>
      </c>
    </row>
    <row r="120" spans="1:8" ht="37.5">
      <c r="A120" s="4" t="s">
        <v>15</v>
      </c>
      <c r="B120" s="26">
        <v>340</v>
      </c>
      <c r="C120" s="6" t="s">
        <v>20</v>
      </c>
      <c r="D120" s="6" t="s">
        <v>47</v>
      </c>
      <c r="E120" s="30" t="s">
        <v>173</v>
      </c>
      <c r="F120" s="6" t="s">
        <v>16</v>
      </c>
      <c r="G120" s="7">
        <v>20105.7</v>
      </c>
      <c r="H120" s="53">
        <v>20725</v>
      </c>
    </row>
    <row r="121" spans="1:8" ht="19.5">
      <c r="A121" s="4" t="s">
        <v>53</v>
      </c>
      <c r="B121" s="26">
        <v>340</v>
      </c>
      <c r="C121" s="6" t="s">
        <v>22</v>
      </c>
      <c r="D121" s="29"/>
      <c r="E121" s="29" t="s">
        <v>7</v>
      </c>
      <c r="F121" s="29" t="s">
        <v>7</v>
      </c>
      <c r="G121" s="7">
        <f>G122+G140</f>
        <v>13278.300000000001</v>
      </c>
      <c r="H121" s="7">
        <f>H122+H140</f>
        <v>10677.6</v>
      </c>
    </row>
    <row r="122" spans="1:8">
      <c r="A122" s="4" t="s">
        <v>33</v>
      </c>
      <c r="B122" s="26">
        <v>340</v>
      </c>
      <c r="C122" s="6" t="s">
        <v>22</v>
      </c>
      <c r="D122" s="6" t="s">
        <v>6</v>
      </c>
      <c r="E122" s="6" t="s">
        <v>7</v>
      </c>
      <c r="F122" s="6" t="s">
        <v>7</v>
      </c>
      <c r="G122" s="7">
        <f>G123+G135</f>
        <v>10288.200000000001</v>
      </c>
      <c r="H122" s="7">
        <f>H123+H135</f>
        <v>6717.1</v>
      </c>
    </row>
    <row r="123" spans="1:8" ht="112.5">
      <c r="A123" s="48" t="s">
        <v>385</v>
      </c>
      <c r="B123" s="26">
        <v>340</v>
      </c>
      <c r="C123" s="6" t="s">
        <v>22</v>
      </c>
      <c r="D123" s="6" t="s">
        <v>6</v>
      </c>
      <c r="E123" s="6" t="s">
        <v>87</v>
      </c>
      <c r="F123" s="6"/>
      <c r="G123" s="7">
        <f>G124+G131</f>
        <v>2253</v>
      </c>
      <c r="H123" s="7">
        <f>H124+H131</f>
        <v>2253</v>
      </c>
    </row>
    <row r="124" spans="1:8" ht="93.75" hidden="1">
      <c r="A124" s="35" t="s">
        <v>272</v>
      </c>
      <c r="B124" s="26">
        <v>340</v>
      </c>
      <c r="C124" s="6" t="s">
        <v>22</v>
      </c>
      <c r="D124" s="6" t="s">
        <v>6</v>
      </c>
      <c r="E124" s="6" t="s">
        <v>271</v>
      </c>
      <c r="F124" s="6"/>
      <c r="G124" s="7">
        <f t="shared" ref="G124:H125" si="10">G125</f>
        <v>0</v>
      </c>
      <c r="H124" s="7">
        <f t="shared" si="10"/>
        <v>0</v>
      </c>
    </row>
    <row r="125" spans="1:8" ht="56.25" hidden="1">
      <c r="A125" s="55" t="s">
        <v>274</v>
      </c>
      <c r="B125" s="26">
        <v>340</v>
      </c>
      <c r="C125" s="6" t="s">
        <v>22</v>
      </c>
      <c r="D125" s="6" t="s">
        <v>6</v>
      </c>
      <c r="E125" s="6" t="s">
        <v>275</v>
      </c>
      <c r="F125" s="6"/>
      <c r="G125" s="7">
        <f t="shared" si="10"/>
        <v>0</v>
      </c>
      <c r="H125" s="7">
        <f t="shared" si="10"/>
        <v>0</v>
      </c>
    </row>
    <row r="126" spans="1:8" ht="187.5" hidden="1">
      <c r="A126" s="35" t="s">
        <v>344</v>
      </c>
      <c r="B126" s="26">
        <v>340</v>
      </c>
      <c r="C126" s="6" t="s">
        <v>22</v>
      </c>
      <c r="D126" s="6" t="s">
        <v>6</v>
      </c>
      <c r="E126" s="6" t="s">
        <v>276</v>
      </c>
      <c r="F126" s="6"/>
      <c r="G126" s="7">
        <f>G127+G129</f>
        <v>0</v>
      </c>
      <c r="H126" s="7">
        <f>H127+H129</f>
        <v>0</v>
      </c>
    </row>
    <row r="127" spans="1:8" ht="225" hidden="1">
      <c r="A127" s="35" t="s">
        <v>345</v>
      </c>
      <c r="B127" s="26">
        <v>340</v>
      </c>
      <c r="C127" s="6" t="s">
        <v>22</v>
      </c>
      <c r="D127" s="6" t="s">
        <v>6</v>
      </c>
      <c r="E127" s="6" t="s">
        <v>273</v>
      </c>
      <c r="F127" s="6"/>
      <c r="G127" s="7">
        <f>G128</f>
        <v>0</v>
      </c>
      <c r="H127" s="7">
        <f>H128</f>
        <v>0</v>
      </c>
    </row>
    <row r="128" spans="1:8" ht="37.5" hidden="1">
      <c r="A128" s="4" t="s">
        <v>277</v>
      </c>
      <c r="B128" s="26">
        <v>340</v>
      </c>
      <c r="C128" s="6" t="s">
        <v>22</v>
      </c>
      <c r="D128" s="6" t="s">
        <v>6</v>
      </c>
      <c r="E128" s="6" t="s">
        <v>273</v>
      </c>
      <c r="F128" s="6">
        <v>400</v>
      </c>
      <c r="G128" s="7"/>
      <c r="H128" s="7"/>
    </row>
    <row r="129" spans="1:8" ht="206.25" hidden="1">
      <c r="A129" s="35" t="s">
        <v>346</v>
      </c>
      <c r="B129" s="26">
        <v>340</v>
      </c>
      <c r="C129" s="6" t="s">
        <v>22</v>
      </c>
      <c r="D129" s="6" t="s">
        <v>6</v>
      </c>
      <c r="E129" s="6" t="s">
        <v>270</v>
      </c>
      <c r="F129" s="6"/>
      <c r="G129" s="7">
        <f>G130</f>
        <v>0</v>
      </c>
      <c r="H129" s="7">
        <f>H130</f>
        <v>0</v>
      </c>
    </row>
    <row r="130" spans="1:8" ht="37.5" hidden="1">
      <c r="A130" s="4" t="s">
        <v>277</v>
      </c>
      <c r="B130" s="26">
        <v>340</v>
      </c>
      <c r="C130" s="6" t="s">
        <v>22</v>
      </c>
      <c r="D130" s="6" t="s">
        <v>6</v>
      </c>
      <c r="E130" s="6" t="s">
        <v>270</v>
      </c>
      <c r="F130" s="6">
        <v>400</v>
      </c>
      <c r="G130" s="7"/>
      <c r="H130" s="7"/>
    </row>
    <row r="131" spans="1:8" ht="123" customHeight="1">
      <c r="A131" s="4" t="s">
        <v>187</v>
      </c>
      <c r="B131" s="26">
        <v>340</v>
      </c>
      <c r="C131" s="6" t="s">
        <v>22</v>
      </c>
      <c r="D131" s="6" t="s">
        <v>6</v>
      </c>
      <c r="E131" s="6" t="s">
        <v>333</v>
      </c>
      <c r="F131" s="27"/>
      <c r="G131" s="7">
        <f t="shared" ref="G131:H133" si="11">G132</f>
        <v>2253</v>
      </c>
      <c r="H131" s="7">
        <f t="shared" si="11"/>
        <v>2253</v>
      </c>
    </row>
    <row r="132" spans="1:8" ht="66.75" customHeight="1">
      <c r="A132" s="31" t="s">
        <v>287</v>
      </c>
      <c r="B132" s="26">
        <v>340</v>
      </c>
      <c r="C132" s="6" t="s">
        <v>22</v>
      </c>
      <c r="D132" s="6" t="s">
        <v>6</v>
      </c>
      <c r="E132" s="11" t="s">
        <v>334</v>
      </c>
      <c r="F132" s="27" t="s">
        <v>7</v>
      </c>
      <c r="G132" s="7">
        <f t="shared" si="11"/>
        <v>2253</v>
      </c>
      <c r="H132" s="7">
        <f t="shared" si="11"/>
        <v>2253</v>
      </c>
    </row>
    <row r="133" spans="1:8" ht="56.25">
      <c r="A133" s="31" t="s">
        <v>86</v>
      </c>
      <c r="B133" s="26">
        <v>340</v>
      </c>
      <c r="C133" s="6" t="s">
        <v>22</v>
      </c>
      <c r="D133" s="6" t="s">
        <v>6</v>
      </c>
      <c r="E133" s="11" t="s">
        <v>335</v>
      </c>
      <c r="F133" s="27"/>
      <c r="G133" s="7">
        <f t="shared" si="11"/>
        <v>2253</v>
      </c>
      <c r="H133" s="7">
        <f t="shared" si="11"/>
        <v>2253</v>
      </c>
    </row>
    <row r="134" spans="1:8" ht="56.25">
      <c r="A134" s="31" t="s">
        <v>37</v>
      </c>
      <c r="B134" s="26">
        <v>340</v>
      </c>
      <c r="C134" s="6" t="s">
        <v>22</v>
      </c>
      <c r="D134" s="6" t="s">
        <v>6</v>
      </c>
      <c r="E134" s="11" t="s">
        <v>335</v>
      </c>
      <c r="F134" s="6" t="s">
        <v>38</v>
      </c>
      <c r="G134" s="7">
        <v>2253</v>
      </c>
      <c r="H134" s="53">
        <v>2253</v>
      </c>
    </row>
    <row r="135" spans="1:8" ht="78.75" customHeight="1">
      <c r="A135" s="9" t="s">
        <v>386</v>
      </c>
      <c r="B135" s="26">
        <v>340</v>
      </c>
      <c r="C135" s="6" t="s">
        <v>22</v>
      </c>
      <c r="D135" s="6" t="s">
        <v>6</v>
      </c>
      <c r="E135" s="6" t="s">
        <v>328</v>
      </c>
      <c r="F135" s="6"/>
      <c r="G135" s="7">
        <f t="shared" ref="G135:H138" si="12">G136</f>
        <v>8035.2</v>
      </c>
      <c r="H135" s="7">
        <f t="shared" si="12"/>
        <v>4464.1000000000004</v>
      </c>
    </row>
    <row r="136" spans="1:8" ht="37.5">
      <c r="A136" s="9" t="s">
        <v>329</v>
      </c>
      <c r="B136" s="26">
        <v>340</v>
      </c>
      <c r="C136" s="6" t="s">
        <v>22</v>
      </c>
      <c r="D136" s="6" t="s">
        <v>6</v>
      </c>
      <c r="E136" s="6" t="s">
        <v>404</v>
      </c>
      <c r="F136" s="6"/>
      <c r="G136" s="7">
        <f t="shared" si="12"/>
        <v>8035.2</v>
      </c>
      <c r="H136" s="7">
        <f t="shared" si="12"/>
        <v>4464.1000000000004</v>
      </c>
    </row>
    <row r="137" spans="1:8" ht="56.25">
      <c r="A137" s="35" t="s">
        <v>409</v>
      </c>
      <c r="B137" s="26">
        <v>340</v>
      </c>
      <c r="C137" s="6" t="s">
        <v>22</v>
      </c>
      <c r="D137" s="6" t="s">
        <v>6</v>
      </c>
      <c r="E137" s="11" t="s">
        <v>405</v>
      </c>
      <c r="F137" s="6"/>
      <c r="G137" s="7">
        <f t="shared" si="12"/>
        <v>8035.2</v>
      </c>
      <c r="H137" s="7">
        <f t="shared" si="12"/>
        <v>4464.1000000000004</v>
      </c>
    </row>
    <row r="138" spans="1:8" ht="56.25">
      <c r="A138" s="63" t="s">
        <v>410</v>
      </c>
      <c r="B138" s="26">
        <v>340</v>
      </c>
      <c r="C138" s="6" t="s">
        <v>22</v>
      </c>
      <c r="D138" s="6" t="s">
        <v>6</v>
      </c>
      <c r="E138" s="2" t="s">
        <v>406</v>
      </c>
      <c r="F138" s="6"/>
      <c r="G138" s="7">
        <f t="shared" si="12"/>
        <v>8035.2</v>
      </c>
      <c r="H138" s="7">
        <f t="shared" si="12"/>
        <v>4464.1000000000004</v>
      </c>
    </row>
    <row r="139" spans="1:8" ht="37.5">
      <c r="A139" s="4" t="s">
        <v>277</v>
      </c>
      <c r="B139" s="26">
        <v>340</v>
      </c>
      <c r="C139" s="6" t="s">
        <v>22</v>
      </c>
      <c r="D139" s="6" t="s">
        <v>6</v>
      </c>
      <c r="E139" s="2" t="s">
        <v>406</v>
      </c>
      <c r="F139" s="6">
        <v>400</v>
      </c>
      <c r="G139" s="7">
        <v>8035.2</v>
      </c>
      <c r="H139" s="7">
        <v>4464.1000000000004</v>
      </c>
    </row>
    <row r="140" spans="1:8">
      <c r="A140" s="4" t="s">
        <v>330</v>
      </c>
      <c r="B140" s="26">
        <v>340</v>
      </c>
      <c r="C140" s="2" t="s">
        <v>22</v>
      </c>
      <c r="D140" s="2" t="s">
        <v>13</v>
      </c>
      <c r="E140" s="2"/>
      <c r="F140" s="6"/>
      <c r="G140" s="7">
        <f t="shared" ref="G140:H144" si="13">G141</f>
        <v>2990.1</v>
      </c>
      <c r="H140" s="7">
        <f t="shared" si="13"/>
        <v>3960.5</v>
      </c>
    </row>
    <row r="141" spans="1:8" ht="93.75">
      <c r="A141" s="9" t="s">
        <v>386</v>
      </c>
      <c r="B141" s="26">
        <v>340</v>
      </c>
      <c r="C141" s="2" t="s">
        <v>22</v>
      </c>
      <c r="D141" s="2" t="s">
        <v>13</v>
      </c>
      <c r="E141" s="2" t="s">
        <v>328</v>
      </c>
      <c r="F141" s="2"/>
      <c r="G141" s="7">
        <f t="shared" si="13"/>
        <v>2990.1</v>
      </c>
      <c r="H141" s="7">
        <f t="shared" si="13"/>
        <v>3960.5</v>
      </c>
    </row>
    <row r="142" spans="1:8" ht="37.5">
      <c r="A142" s="9" t="s">
        <v>329</v>
      </c>
      <c r="B142" s="26">
        <v>340</v>
      </c>
      <c r="C142" s="2" t="s">
        <v>22</v>
      </c>
      <c r="D142" s="2" t="s">
        <v>13</v>
      </c>
      <c r="E142" s="2" t="s">
        <v>404</v>
      </c>
      <c r="F142" s="2"/>
      <c r="G142" s="7">
        <f t="shared" si="13"/>
        <v>2990.1</v>
      </c>
      <c r="H142" s="7">
        <f t="shared" si="13"/>
        <v>3960.5</v>
      </c>
    </row>
    <row r="143" spans="1:8">
      <c r="A143" s="35" t="s">
        <v>411</v>
      </c>
      <c r="B143" s="26">
        <v>340</v>
      </c>
      <c r="C143" s="2" t="s">
        <v>22</v>
      </c>
      <c r="D143" s="2" t="s">
        <v>13</v>
      </c>
      <c r="E143" s="11" t="s">
        <v>407</v>
      </c>
      <c r="F143" s="2"/>
      <c r="G143" s="7">
        <f t="shared" si="13"/>
        <v>2990.1</v>
      </c>
      <c r="H143" s="7">
        <f t="shared" si="13"/>
        <v>3960.5</v>
      </c>
    </row>
    <row r="144" spans="1:8" ht="37.5">
      <c r="A144" s="63" t="s">
        <v>331</v>
      </c>
      <c r="B144" s="26">
        <v>340</v>
      </c>
      <c r="C144" s="2" t="s">
        <v>22</v>
      </c>
      <c r="D144" s="2" t="s">
        <v>13</v>
      </c>
      <c r="E144" s="2" t="s">
        <v>408</v>
      </c>
      <c r="F144" s="2"/>
      <c r="G144" s="7">
        <f t="shared" si="13"/>
        <v>2990.1</v>
      </c>
      <c r="H144" s="7">
        <f t="shared" si="13"/>
        <v>3960.5</v>
      </c>
    </row>
    <row r="145" spans="1:10" ht="37.5">
      <c r="A145" s="4" t="s">
        <v>15</v>
      </c>
      <c r="B145" s="26">
        <v>340</v>
      </c>
      <c r="C145" s="2" t="s">
        <v>22</v>
      </c>
      <c r="D145" s="2" t="s">
        <v>13</v>
      </c>
      <c r="E145" s="2" t="s">
        <v>408</v>
      </c>
      <c r="F145" s="2" t="s">
        <v>16</v>
      </c>
      <c r="G145" s="7">
        <v>2990.1</v>
      </c>
      <c r="H145" s="7">
        <v>3960.5</v>
      </c>
    </row>
    <row r="146" spans="1:10" ht="19.5">
      <c r="A146" s="4" t="s">
        <v>55</v>
      </c>
      <c r="B146" s="26">
        <v>340</v>
      </c>
      <c r="C146" s="6" t="s">
        <v>24</v>
      </c>
      <c r="D146" s="29"/>
      <c r="E146" s="32" t="s">
        <v>7</v>
      </c>
      <c r="F146" s="29" t="s">
        <v>7</v>
      </c>
      <c r="G146" s="7">
        <f t="shared" ref="G146:H151" si="14">G147</f>
        <v>2112</v>
      </c>
      <c r="H146" s="7">
        <f t="shared" si="14"/>
        <v>2112</v>
      </c>
    </row>
    <row r="147" spans="1:10" ht="37.5">
      <c r="A147" s="4" t="s">
        <v>35</v>
      </c>
      <c r="B147" s="26">
        <v>340</v>
      </c>
      <c r="C147" s="6" t="s">
        <v>24</v>
      </c>
      <c r="D147" s="6" t="s">
        <v>13</v>
      </c>
      <c r="E147" s="27"/>
      <c r="F147" s="6" t="s">
        <v>7</v>
      </c>
      <c r="G147" s="7">
        <f t="shared" si="14"/>
        <v>2112</v>
      </c>
      <c r="H147" s="7">
        <f t="shared" si="14"/>
        <v>2112</v>
      </c>
    </row>
    <row r="148" spans="1:10" ht="75">
      <c r="A148" s="4" t="s">
        <v>360</v>
      </c>
      <c r="B148" s="5">
        <v>340</v>
      </c>
      <c r="C148" s="6" t="s">
        <v>24</v>
      </c>
      <c r="D148" s="6" t="s">
        <v>13</v>
      </c>
      <c r="E148" s="6" t="s">
        <v>95</v>
      </c>
      <c r="F148" s="6" t="s">
        <v>7</v>
      </c>
      <c r="G148" s="7">
        <f t="shared" si="14"/>
        <v>2112</v>
      </c>
      <c r="H148" s="7">
        <f t="shared" si="14"/>
        <v>2112</v>
      </c>
    </row>
    <row r="149" spans="1:10" ht="75">
      <c r="A149" s="4" t="s">
        <v>361</v>
      </c>
      <c r="B149" s="5">
        <v>340</v>
      </c>
      <c r="C149" s="6" t="s">
        <v>24</v>
      </c>
      <c r="D149" s="6" t="s">
        <v>13</v>
      </c>
      <c r="E149" s="6" t="s">
        <v>184</v>
      </c>
      <c r="F149" s="6"/>
      <c r="G149" s="7">
        <f t="shared" si="14"/>
        <v>2112</v>
      </c>
      <c r="H149" s="7">
        <f t="shared" si="14"/>
        <v>2112</v>
      </c>
    </row>
    <row r="150" spans="1:10">
      <c r="A150" s="33" t="s">
        <v>288</v>
      </c>
      <c r="B150" s="5">
        <v>340</v>
      </c>
      <c r="C150" s="6" t="s">
        <v>24</v>
      </c>
      <c r="D150" s="6" t="s">
        <v>13</v>
      </c>
      <c r="E150" s="6" t="s">
        <v>174</v>
      </c>
      <c r="F150" s="6"/>
      <c r="G150" s="7">
        <f t="shared" si="14"/>
        <v>2112</v>
      </c>
      <c r="H150" s="7">
        <f t="shared" si="14"/>
        <v>2112</v>
      </c>
    </row>
    <row r="151" spans="1:10" ht="37.5">
      <c r="A151" s="33" t="s">
        <v>159</v>
      </c>
      <c r="B151" s="5">
        <v>340</v>
      </c>
      <c r="C151" s="6" t="s">
        <v>24</v>
      </c>
      <c r="D151" s="6" t="s">
        <v>13</v>
      </c>
      <c r="E151" s="6" t="s">
        <v>175</v>
      </c>
      <c r="F151" s="6"/>
      <c r="G151" s="7">
        <f t="shared" si="14"/>
        <v>2112</v>
      </c>
      <c r="H151" s="7">
        <f t="shared" si="14"/>
        <v>2112</v>
      </c>
    </row>
    <row r="152" spans="1:10" ht="37.5">
      <c r="A152" s="4" t="s">
        <v>15</v>
      </c>
      <c r="B152" s="5">
        <v>340</v>
      </c>
      <c r="C152" s="6" t="s">
        <v>24</v>
      </c>
      <c r="D152" s="6" t="s">
        <v>13</v>
      </c>
      <c r="E152" s="6" t="s">
        <v>175</v>
      </c>
      <c r="F152" s="6" t="s">
        <v>16</v>
      </c>
      <c r="G152" s="7">
        <v>2112</v>
      </c>
      <c r="H152" s="53">
        <v>2112</v>
      </c>
    </row>
    <row r="153" spans="1:10">
      <c r="A153" s="4" t="s">
        <v>154</v>
      </c>
      <c r="B153" s="26">
        <v>340</v>
      </c>
      <c r="C153" s="2" t="s">
        <v>48</v>
      </c>
      <c r="D153" s="2"/>
      <c r="E153" s="6"/>
      <c r="F153" s="6"/>
      <c r="G153" s="7">
        <f>G154+G163+G180</f>
        <v>61025.7</v>
      </c>
      <c r="H153" s="7">
        <f>H154+H163+H180</f>
        <v>61389.600000000006</v>
      </c>
      <c r="I153" s="12"/>
      <c r="J153" s="12"/>
    </row>
    <row r="154" spans="1:10">
      <c r="A154" s="4" t="s">
        <v>190</v>
      </c>
      <c r="B154" s="26">
        <v>340</v>
      </c>
      <c r="C154" s="6" t="s">
        <v>48</v>
      </c>
      <c r="D154" s="2" t="s">
        <v>13</v>
      </c>
      <c r="E154" s="27" t="s">
        <v>7</v>
      </c>
      <c r="F154" s="6"/>
      <c r="G154" s="34">
        <f t="shared" ref="G154:H156" si="15">G155</f>
        <v>27724.400000000001</v>
      </c>
      <c r="H154" s="34">
        <f t="shared" si="15"/>
        <v>28001</v>
      </c>
      <c r="I154" s="12"/>
      <c r="J154" s="12"/>
    </row>
    <row r="155" spans="1:10" ht="75">
      <c r="A155" s="4" t="s">
        <v>362</v>
      </c>
      <c r="B155" s="26">
        <v>340</v>
      </c>
      <c r="C155" s="6" t="s">
        <v>48</v>
      </c>
      <c r="D155" s="2" t="s">
        <v>13</v>
      </c>
      <c r="E155" s="6" t="s">
        <v>130</v>
      </c>
      <c r="F155" s="6"/>
      <c r="G155" s="34">
        <f t="shared" si="15"/>
        <v>27724.400000000001</v>
      </c>
      <c r="H155" s="34">
        <f t="shared" si="15"/>
        <v>28001</v>
      </c>
    </row>
    <row r="156" spans="1:10" ht="56.25">
      <c r="A156" s="4" t="s">
        <v>363</v>
      </c>
      <c r="B156" s="26">
        <v>340</v>
      </c>
      <c r="C156" s="6" t="s">
        <v>48</v>
      </c>
      <c r="D156" s="2" t="s">
        <v>13</v>
      </c>
      <c r="E156" s="2" t="s">
        <v>142</v>
      </c>
      <c r="F156" s="6"/>
      <c r="G156" s="34">
        <f t="shared" si="15"/>
        <v>27724.400000000001</v>
      </c>
      <c r="H156" s="34">
        <f t="shared" si="15"/>
        <v>28001</v>
      </c>
    </row>
    <row r="157" spans="1:10" ht="37.5">
      <c r="A157" s="4" t="s">
        <v>289</v>
      </c>
      <c r="B157" s="26">
        <v>340</v>
      </c>
      <c r="C157" s="6" t="s">
        <v>48</v>
      </c>
      <c r="D157" s="2" t="s">
        <v>13</v>
      </c>
      <c r="E157" s="2" t="s">
        <v>143</v>
      </c>
      <c r="F157" s="6"/>
      <c r="G157" s="34">
        <f>G158+G161</f>
        <v>27724.400000000001</v>
      </c>
      <c r="H157" s="34">
        <f>H158+H161</f>
        <v>28001</v>
      </c>
    </row>
    <row r="158" spans="1:10" ht="112.5">
      <c r="A158" s="46" t="s">
        <v>223</v>
      </c>
      <c r="B158" s="26">
        <v>340</v>
      </c>
      <c r="C158" s="6" t="s">
        <v>48</v>
      </c>
      <c r="D158" s="2" t="s">
        <v>13</v>
      </c>
      <c r="E158" s="2" t="s">
        <v>222</v>
      </c>
      <c r="F158" s="6"/>
      <c r="G158" s="34">
        <f>G159</f>
        <v>10</v>
      </c>
      <c r="H158" s="34">
        <f>H159</f>
        <v>10</v>
      </c>
    </row>
    <row r="159" spans="1:10">
      <c r="A159" s="4" t="s">
        <v>49</v>
      </c>
      <c r="B159" s="26">
        <v>340</v>
      </c>
      <c r="C159" s="6" t="s">
        <v>48</v>
      </c>
      <c r="D159" s="2" t="s">
        <v>13</v>
      </c>
      <c r="E159" s="2" t="s">
        <v>144</v>
      </c>
      <c r="F159" s="6"/>
      <c r="G159" s="7">
        <f>G160</f>
        <v>10</v>
      </c>
      <c r="H159" s="7">
        <f>H160</f>
        <v>10</v>
      </c>
    </row>
    <row r="160" spans="1:10" ht="56.25">
      <c r="A160" s="4" t="s">
        <v>37</v>
      </c>
      <c r="B160" s="26">
        <v>340</v>
      </c>
      <c r="C160" s="6" t="s">
        <v>48</v>
      </c>
      <c r="D160" s="2" t="s">
        <v>13</v>
      </c>
      <c r="E160" s="2" t="s">
        <v>144</v>
      </c>
      <c r="F160" s="6">
        <v>600</v>
      </c>
      <c r="G160" s="7">
        <v>10</v>
      </c>
      <c r="H160" s="53">
        <v>10</v>
      </c>
    </row>
    <row r="161" spans="1:17" ht="150">
      <c r="A161" s="48" t="s">
        <v>224</v>
      </c>
      <c r="B161" s="26">
        <v>340</v>
      </c>
      <c r="C161" s="6" t="s">
        <v>48</v>
      </c>
      <c r="D161" s="2" t="s">
        <v>13</v>
      </c>
      <c r="E161" s="2" t="s">
        <v>215</v>
      </c>
      <c r="F161" s="6"/>
      <c r="G161" s="7">
        <f>G162</f>
        <v>27714.400000000001</v>
      </c>
      <c r="H161" s="7">
        <f>H162</f>
        <v>27991</v>
      </c>
    </row>
    <row r="162" spans="1:17" ht="56.25">
      <c r="A162" s="4" t="s">
        <v>37</v>
      </c>
      <c r="B162" s="26">
        <v>340</v>
      </c>
      <c r="C162" s="6" t="s">
        <v>48</v>
      </c>
      <c r="D162" s="2" t="s">
        <v>13</v>
      </c>
      <c r="E162" s="2" t="s">
        <v>215</v>
      </c>
      <c r="F162" s="6">
        <v>600</v>
      </c>
      <c r="G162" s="7">
        <v>27714.400000000001</v>
      </c>
      <c r="H162" s="53">
        <v>27991</v>
      </c>
    </row>
    <row r="163" spans="1:17" ht="37.5">
      <c r="A163" s="4" t="s">
        <v>40</v>
      </c>
      <c r="B163" s="26">
        <v>340</v>
      </c>
      <c r="C163" s="6" t="s">
        <v>48</v>
      </c>
      <c r="D163" s="6" t="s">
        <v>48</v>
      </c>
      <c r="E163" s="6" t="s">
        <v>7</v>
      </c>
      <c r="F163" s="6" t="s">
        <v>7</v>
      </c>
      <c r="G163" s="7">
        <f>G169+G175+G164</f>
        <v>22931.5</v>
      </c>
      <c r="H163" s="7">
        <f>H169+H175+H164</f>
        <v>23018.799999999999</v>
      </c>
      <c r="P163" s="12"/>
      <c r="Q163" s="12"/>
    </row>
    <row r="164" spans="1:17" ht="93.75">
      <c r="A164" s="4" t="s">
        <v>364</v>
      </c>
      <c r="B164" s="5">
        <v>340</v>
      </c>
      <c r="C164" s="6" t="s">
        <v>48</v>
      </c>
      <c r="D164" s="6" t="s">
        <v>48</v>
      </c>
      <c r="E164" s="2" t="s">
        <v>193</v>
      </c>
      <c r="F164" s="6" t="s">
        <v>7</v>
      </c>
      <c r="G164" s="7">
        <f>G165</f>
        <v>150</v>
      </c>
      <c r="H164" s="7">
        <f>H165</f>
        <v>150</v>
      </c>
    </row>
    <row r="165" spans="1:17" ht="56.25">
      <c r="A165" s="4" t="s">
        <v>311</v>
      </c>
      <c r="B165" s="5">
        <v>340</v>
      </c>
      <c r="C165" s="6" t="s">
        <v>48</v>
      </c>
      <c r="D165" s="6" t="s">
        <v>48</v>
      </c>
      <c r="E165" s="2" t="s">
        <v>194</v>
      </c>
      <c r="F165" s="6" t="s">
        <v>7</v>
      </c>
      <c r="G165" s="7">
        <f>G166</f>
        <v>150</v>
      </c>
      <c r="H165" s="7">
        <f>H166</f>
        <v>150</v>
      </c>
    </row>
    <row r="166" spans="1:17" ht="37.5">
      <c r="A166" s="4" t="s">
        <v>57</v>
      </c>
      <c r="B166" s="5">
        <v>340</v>
      </c>
      <c r="C166" s="6" t="s">
        <v>48</v>
      </c>
      <c r="D166" s="6" t="s">
        <v>48</v>
      </c>
      <c r="E166" s="2" t="s">
        <v>195</v>
      </c>
      <c r="F166" s="6"/>
      <c r="G166" s="7">
        <f>G167+G168</f>
        <v>150</v>
      </c>
      <c r="H166" s="7">
        <f>H167+H168</f>
        <v>150</v>
      </c>
    </row>
    <row r="167" spans="1:17" ht="37.5">
      <c r="A167" s="4" t="s">
        <v>15</v>
      </c>
      <c r="B167" s="5">
        <v>340</v>
      </c>
      <c r="C167" s="6" t="s">
        <v>48</v>
      </c>
      <c r="D167" s="6" t="s">
        <v>48</v>
      </c>
      <c r="E167" s="2" t="s">
        <v>195</v>
      </c>
      <c r="F167" s="6" t="s">
        <v>16</v>
      </c>
      <c r="G167" s="7">
        <v>50</v>
      </c>
      <c r="H167" s="7">
        <v>50</v>
      </c>
    </row>
    <row r="168" spans="1:17" ht="37.5">
      <c r="A168" s="9" t="s">
        <v>63</v>
      </c>
      <c r="B168" s="5">
        <v>340</v>
      </c>
      <c r="C168" s="6" t="s">
        <v>48</v>
      </c>
      <c r="D168" s="6" t="s">
        <v>48</v>
      </c>
      <c r="E168" s="2" t="s">
        <v>195</v>
      </c>
      <c r="F168" s="6">
        <v>300</v>
      </c>
      <c r="G168" s="7">
        <v>100</v>
      </c>
      <c r="H168" s="7">
        <v>100</v>
      </c>
    </row>
    <row r="169" spans="1:17" ht="112.5">
      <c r="A169" s="4" t="s">
        <v>357</v>
      </c>
      <c r="B169" s="26">
        <v>340</v>
      </c>
      <c r="C169" s="6" t="s">
        <v>48</v>
      </c>
      <c r="D169" s="6" t="s">
        <v>48</v>
      </c>
      <c r="E169" s="2" t="s">
        <v>150</v>
      </c>
      <c r="F169" s="6" t="s">
        <v>7</v>
      </c>
      <c r="G169" s="7">
        <f t="shared" ref="G169:H171" si="16">G170</f>
        <v>200</v>
      </c>
      <c r="H169" s="7">
        <f t="shared" si="16"/>
        <v>200</v>
      </c>
    </row>
    <row r="170" spans="1:17" ht="112.5">
      <c r="A170" s="4" t="s">
        <v>358</v>
      </c>
      <c r="B170" s="26">
        <v>340</v>
      </c>
      <c r="C170" s="2" t="s">
        <v>48</v>
      </c>
      <c r="D170" s="2" t="s">
        <v>48</v>
      </c>
      <c r="E170" s="2" t="s">
        <v>178</v>
      </c>
      <c r="F170" s="2"/>
      <c r="G170" s="7">
        <f t="shared" si="16"/>
        <v>200</v>
      </c>
      <c r="H170" s="7">
        <f t="shared" si="16"/>
        <v>200</v>
      </c>
    </row>
    <row r="171" spans="1:17" ht="56.25">
      <c r="A171" s="4" t="s">
        <v>285</v>
      </c>
      <c r="B171" s="26">
        <v>340</v>
      </c>
      <c r="C171" s="2" t="s">
        <v>48</v>
      </c>
      <c r="D171" s="2" t="s">
        <v>48</v>
      </c>
      <c r="E171" s="2" t="s">
        <v>179</v>
      </c>
      <c r="F171" s="6"/>
      <c r="G171" s="7">
        <f t="shared" si="16"/>
        <v>200</v>
      </c>
      <c r="H171" s="7">
        <f t="shared" si="16"/>
        <v>200</v>
      </c>
    </row>
    <row r="172" spans="1:17">
      <c r="A172" s="4" t="s">
        <v>34</v>
      </c>
      <c r="B172" s="5">
        <v>340</v>
      </c>
      <c r="C172" s="6" t="s">
        <v>48</v>
      </c>
      <c r="D172" s="6" t="s">
        <v>48</v>
      </c>
      <c r="E172" s="2" t="s">
        <v>231</v>
      </c>
      <c r="F172" s="6" t="s">
        <v>7</v>
      </c>
      <c r="G172" s="7">
        <f>G173+G174</f>
        <v>200</v>
      </c>
      <c r="H172" s="7">
        <f>H173+H174</f>
        <v>200</v>
      </c>
    </row>
    <row r="173" spans="1:17" ht="37.5">
      <c r="A173" s="4" t="s">
        <v>15</v>
      </c>
      <c r="B173" s="5">
        <v>340</v>
      </c>
      <c r="C173" s="6" t="s">
        <v>48</v>
      </c>
      <c r="D173" s="6" t="s">
        <v>48</v>
      </c>
      <c r="E173" s="2" t="s">
        <v>231</v>
      </c>
      <c r="F173" s="6" t="s">
        <v>16</v>
      </c>
      <c r="G173" s="7">
        <v>50</v>
      </c>
      <c r="H173" s="7">
        <v>50</v>
      </c>
    </row>
    <row r="174" spans="1:17" ht="37.5">
      <c r="A174" s="9" t="s">
        <v>63</v>
      </c>
      <c r="B174" s="5">
        <v>340</v>
      </c>
      <c r="C174" s="6" t="s">
        <v>48</v>
      </c>
      <c r="D174" s="6" t="s">
        <v>48</v>
      </c>
      <c r="E174" s="2" t="s">
        <v>231</v>
      </c>
      <c r="F174" s="6">
        <v>300</v>
      </c>
      <c r="G174" s="7">
        <v>150</v>
      </c>
      <c r="H174" s="7">
        <v>150</v>
      </c>
    </row>
    <row r="175" spans="1:17" ht="75">
      <c r="A175" s="48" t="s">
        <v>389</v>
      </c>
      <c r="B175" s="5">
        <v>340</v>
      </c>
      <c r="C175" s="6" t="s">
        <v>48</v>
      </c>
      <c r="D175" s="6" t="s">
        <v>48</v>
      </c>
      <c r="E175" s="2" t="s">
        <v>251</v>
      </c>
      <c r="F175" s="6"/>
      <c r="G175" s="7">
        <f t="shared" ref="G175:H178" si="17">G176</f>
        <v>22581.5</v>
      </c>
      <c r="H175" s="7">
        <f t="shared" si="17"/>
        <v>22668.799999999999</v>
      </c>
    </row>
    <row r="176" spans="1:17" ht="56.25">
      <c r="A176" s="48" t="s">
        <v>390</v>
      </c>
      <c r="B176" s="5">
        <v>340</v>
      </c>
      <c r="C176" s="6" t="s">
        <v>48</v>
      </c>
      <c r="D176" s="6" t="s">
        <v>48</v>
      </c>
      <c r="E176" s="2" t="s">
        <v>256</v>
      </c>
      <c r="F176" s="6"/>
      <c r="G176" s="7">
        <f t="shared" si="17"/>
        <v>22581.5</v>
      </c>
      <c r="H176" s="7">
        <f t="shared" si="17"/>
        <v>22668.799999999999</v>
      </c>
    </row>
    <row r="177" spans="1:8" ht="37.5">
      <c r="A177" s="46" t="s">
        <v>293</v>
      </c>
      <c r="B177" s="5">
        <v>340</v>
      </c>
      <c r="C177" s="6" t="s">
        <v>48</v>
      </c>
      <c r="D177" s="6" t="s">
        <v>48</v>
      </c>
      <c r="E177" s="2" t="s">
        <v>257</v>
      </c>
      <c r="F177" s="6"/>
      <c r="G177" s="7">
        <f t="shared" si="17"/>
        <v>22581.5</v>
      </c>
      <c r="H177" s="7">
        <f t="shared" si="17"/>
        <v>22668.799999999999</v>
      </c>
    </row>
    <row r="178" spans="1:8" ht="37.5">
      <c r="A178" s="46" t="s">
        <v>151</v>
      </c>
      <c r="B178" s="5">
        <v>340</v>
      </c>
      <c r="C178" s="6" t="s">
        <v>48</v>
      </c>
      <c r="D178" s="6" t="s">
        <v>48</v>
      </c>
      <c r="E178" s="2" t="s">
        <v>258</v>
      </c>
      <c r="F178" s="6"/>
      <c r="G178" s="7">
        <f t="shared" si="17"/>
        <v>22581.5</v>
      </c>
      <c r="H178" s="7">
        <f t="shared" si="17"/>
        <v>22668.799999999999</v>
      </c>
    </row>
    <row r="179" spans="1:8" ht="56.25">
      <c r="A179" s="46" t="s">
        <v>56</v>
      </c>
      <c r="B179" s="5">
        <v>340</v>
      </c>
      <c r="C179" s="6" t="s">
        <v>48</v>
      </c>
      <c r="D179" s="6" t="s">
        <v>48</v>
      </c>
      <c r="E179" s="2" t="s">
        <v>258</v>
      </c>
      <c r="F179" s="6">
        <v>600</v>
      </c>
      <c r="G179" s="7">
        <v>22581.5</v>
      </c>
      <c r="H179" s="53">
        <v>22668.799999999999</v>
      </c>
    </row>
    <row r="180" spans="1:8">
      <c r="A180" s="4" t="s">
        <v>41</v>
      </c>
      <c r="B180" s="26">
        <v>340</v>
      </c>
      <c r="C180" s="2" t="s">
        <v>48</v>
      </c>
      <c r="D180" s="2" t="s">
        <v>47</v>
      </c>
      <c r="E180" s="2"/>
      <c r="F180" s="6"/>
      <c r="G180" s="7">
        <f>G181+G186</f>
        <v>10369.799999999999</v>
      </c>
      <c r="H180" s="7">
        <f>H181+H186</f>
        <v>10369.799999999999</v>
      </c>
    </row>
    <row r="181" spans="1:8" ht="75">
      <c r="A181" s="4" t="s">
        <v>362</v>
      </c>
      <c r="B181" s="26">
        <v>340</v>
      </c>
      <c r="C181" s="2" t="s">
        <v>48</v>
      </c>
      <c r="D181" s="2" t="s">
        <v>47</v>
      </c>
      <c r="E181" s="2" t="s">
        <v>130</v>
      </c>
      <c r="F181" s="6"/>
      <c r="G181" s="7">
        <f t="shared" ref="G181:H184" si="18">G182</f>
        <v>100</v>
      </c>
      <c r="H181" s="7">
        <f t="shared" si="18"/>
        <v>100</v>
      </c>
    </row>
    <row r="182" spans="1:8" ht="56.25">
      <c r="A182" s="4" t="s">
        <v>363</v>
      </c>
      <c r="B182" s="26">
        <v>340</v>
      </c>
      <c r="C182" s="2" t="s">
        <v>48</v>
      </c>
      <c r="D182" s="2" t="s">
        <v>47</v>
      </c>
      <c r="E182" s="2" t="s">
        <v>142</v>
      </c>
      <c r="F182" s="6"/>
      <c r="G182" s="7">
        <f t="shared" si="18"/>
        <v>100</v>
      </c>
      <c r="H182" s="7">
        <f t="shared" si="18"/>
        <v>100</v>
      </c>
    </row>
    <row r="183" spans="1:8" ht="75">
      <c r="A183" s="4" t="s">
        <v>294</v>
      </c>
      <c r="B183" s="26">
        <v>340</v>
      </c>
      <c r="C183" s="2" t="s">
        <v>48</v>
      </c>
      <c r="D183" s="2" t="s">
        <v>47</v>
      </c>
      <c r="E183" s="2" t="s">
        <v>145</v>
      </c>
      <c r="F183" s="6"/>
      <c r="G183" s="7">
        <f t="shared" si="18"/>
        <v>100</v>
      </c>
      <c r="H183" s="7">
        <f t="shared" si="18"/>
        <v>100</v>
      </c>
    </row>
    <row r="184" spans="1:8" ht="37.5">
      <c r="A184" s="4" t="s">
        <v>225</v>
      </c>
      <c r="B184" s="26">
        <v>340</v>
      </c>
      <c r="C184" s="2" t="s">
        <v>48</v>
      </c>
      <c r="D184" s="2" t="s">
        <v>47</v>
      </c>
      <c r="E184" s="2" t="s">
        <v>211</v>
      </c>
      <c r="F184" s="6"/>
      <c r="G184" s="7">
        <f t="shared" si="18"/>
        <v>100</v>
      </c>
      <c r="H184" s="7">
        <f t="shared" si="18"/>
        <v>100</v>
      </c>
    </row>
    <row r="185" spans="1:8" ht="56.25">
      <c r="A185" s="4" t="s">
        <v>37</v>
      </c>
      <c r="B185" s="26">
        <v>340</v>
      </c>
      <c r="C185" s="2" t="s">
        <v>48</v>
      </c>
      <c r="D185" s="2" t="s">
        <v>47</v>
      </c>
      <c r="E185" s="2" t="s">
        <v>212</v>
      </c>
      <c r="F185" s="6">
        <v>600</v>
      </c>
      <c r="G185" s="7">
        <v>100</v>
      </c>
      <c r="H185" s="53">
        <v>100</v>
      </c>
    </row>
    <row r="186" spans="1:8" ht="75">
      <c r="A186" s="48" t="s">
        <v>389</v>
      </c>
      <c r="B186" s="5">
        <v>340</v>
      </c>
      <c r="C186" s="6" t="s">
        <v>48</v>
      </c>
      <c r="D186" s="2" t="s">
        <v>47</v>
      </c>
      <c r="E186" s="2" t="s">
        <v>251</v>
      </c>
      <c r="F186" s="6"/>
      <c r="G186" s="7">
        <f>G187</f>
        <v>10269.799999999999</v>
      </c>
      <c r="H186" s="7">
        <f>H187</f>
        <v>10269.799999999999</v>
      </c>
    </row>
    <row r="187" spans="1:8" ht="56.25">
      <c r="A187" s="48" t="s">
        <v>391</v>
      </c>
      <c r="B187" s="5">
        <v>340</v>
      </c>
      <c r="C187" s="6" t="s">
        <v>48</v>
      </c>
      <c r="D187" s="2" t="s">
        <v>47</v>
      </c>
      <c r="E187" s="2" t="s">
        <v>252</v>
      </c>
      <c r="F187" s="6"/>
      <c r="G187" s="7">
        <f>G188</f>
        <v>10269.799999999999</v>
      </c>
      <c r="H187" s="7">
        <f t="shared" ref="H187:H189" si="19">H188</f>
        <v>10269.799999999999</v>
      </c>
    </row>
    <row r="188" spans="1:8" ht="78.75" customHeight="1">
      <c r="A188" s="35" t="s">
        <v>292</v>
      </c>
      <c r="B188" s="5">
        <v>340</v>
      </c>
      <c r="C188" s="6" t="s">
        <v>48</v>
      </c>
      <c r="D188" s="2" t="s">
        <v>47</v>
      </c>
      <c r="E188" s="2" t="s">
        <v>253</v>
      </c>
      <c r="F188" s="6"/>
      <c r="G188" s="7">
        <f>G189</f>
        <v>10269.799999999999</v>
      </c>
      <c r="H188" s="7">
        <f t="shared" si="19"/>
        <v>10269.799999999999</v>
      </c>
    </row>
    <row r="189" spans="1:8" ht="93.75">
      <c r="A189" s="35" t="s">
        <v>254</v>
      </c>
      <c r="B189" s="5">
        <v>340</v>
      </c>
      <c r="C189" s="6" t="s">
        <v>48</v>
      </c>
      <c r="D189" s="2" t="s">
        <v>47</v>
      </c>
      <c r="E189" s="2" t="s">
        <v>255</v>
      </c>
      <c r="F189" s="6"/>
      <c r="G189" s="7">
        <f>G190</f>
        <v>10269.799999999999</v>
      </c>
      <c r="H189" s="7">
        <f t="shared" si="19"/>
        <v>10269.799999999999</v>
      </c>
    </row>
    <row r="190" spans="1:8" ht="42" customHeight="1">
      <c r="A190" s="46" t="s">
        <v>15</v>
      </c>
      <c r="B190" s="5">
        <v>340</v>
      </c>
      <c r="C190" s="6" t="s">
        <v>48</v>
      </c>
      <c r="D190" s="2" t="s">
        <v>47</v>
      </c>
      <c r="E190" s="2" t="s">
        <v>255</v>
      </c>
      <c r="F190" s="6">
        <v>200</v>
      </c>
      <c r="G190" s="7">
        <v>10269.799999999999</v>
      </c>
      <c r="H190" s="53">
        <v>10269.799999999999</v>
      </c>
    </row>
    <row r="191" spans="1:8">
      <c r="A191" s="4" t="s">
        <v>66</v>
      </c>
      <c r="B191" s="26">
        <v>340</v>
      </c>
      <c r="C191" s="6" t="s">
        <v>58</v>
      </c>
      <c r="D191" s="6"/>
      <c r="E191" s="6" t="s">
        <v>7</v>
      </c>
      <c r="F191" s="6" t="s">
        <v>7</v>
      </c>
      <c r="G191" s="7">
        <f>G192</f>
        <v>165852.20000000001</v>
      </c>
      <c r="H191" s="7">
        <f>H192</f>
        <v>163661.1</v>
      </c>
    </row>
    <row r="192" spans="1:8">
      <c r="A192" s="4" t="s">
        <v>42</v>
      </c>
      <c r="B192" s="26">
        <v>340</v>
      </c>
      <c r="C192" s="6" t="s">
        <v>58</v>
      </c>
      <c r="D192" s="6" t="s">
        <v>6</v>
      </c>
      <c r="E192" s="6" t="s">
        <v>7</v>
      </c>
      <c r="F192" s="6" t="s">
        <v>7</v>
      </c>
      <c r="G192" s="7">
        <f>G193</f>
        <v>165852.20000000001</v>
      </c>
      <c r="H192" s="7">
        <f>H193</f>
        <v>163661.1</v>
      </c>
    </row>
    <row r="193" spans="1:8" ht="75">
      <c r="A193" s="31" t="s">
        <v>351</v>
      </c>
      <c r="B193" s="26">
        <v>340</v>
      </c>
      <c r="C193" s="6" t="s">
        <v>58</v>
      </c>
      <c r="D193" s="6" t="s">
        <v>6</v>
      </c>
      <c r="E193" s="6" t="s">
        <v>96</v>
      </c>
      <c r="F193" s="6"/>
      <c r="G193" s="7">
        <f>G194+G200+G208+G214</f>
        <v>165852.20000000001</v>
      </c>
      <c r="H193" s="7">
        <f>H194+H200+H208+H214</f>
        <v>163661.1</v>
      </c>
    </row>
    <row r="194" spans="1:8" ht="75">
      <c r="A194" s="4" t="s">
        <v>366</v>
      </c>
      <c r="B194" s="26">
        <v>340</v>
      </c>
      <c r="C194" s="6" t="s">
        <v>58</v>
      </c>
      <c r="D194" s="6" t="s">
        <v>6</v>
      </c>
      <c r="E194" s="6" t="s">
        <v>109</v>
      </c>
      <c r="F194" s="6"/>
      <c r="G194" s="7">
        <f>G195</f>
        <v>6823.4</v>
      </c>
      <c r="H194" s="7">
        <f>H195</f>
        <v>6863.9</v>
      </c>
    </row>
    <row r="195" spans="1:8" ht="56.25">
      <c r="A195" s="31" t="s">
        <v>367</v>
      </c>
      <c r="B195" s="26">
        <v>340</v>
      </c>
      <c r="C195" s="6" t="s">
        <v>58</v>
      </c>
      <c r="D195" s="6" t="s">
        <v>6</v>
      </c>
      <c r="E195" s="6" t="s">
        <v>110</v>
      </c>
      <c r="F195" s="6"/>
      <c r="G195" s="7">
        <f>G196</f>
        <v>6823.4</v>
      </c>
      <c r="H195" s="7">
        <f>H196</f>
        <v>6863.9</v>
      </c>
    </row>
    <row r="196" spans="1:8">
      <c r="A196" s="4" t="s">
        <v>98</v>
      </c>
      <c r="B196" s="26">
        <v>340</v>
      </c>
      <c r="C196" s="6" t="s">
        <v>58</v>
      </c>
      <c r="D196" s="6" t="s">
        <v>6</v>
      </c>
      <c r="E196" s="6" t="s">
        <v>111</v>
      </c>
      <c r="F196" s="6"/>
      <c r="G196" s="7">
        <f>G197+G198</f>
        <v>6823.4</v>
      </c>
      <c r="H196" s="7">
        <f>H197+H198</f>
        <v>6863.9</v>
      </c>
    </row>
    <row r="197" spans="1:8" ht="56.25">
      <c r="A197" s="4" t="s">
        <v>37</v>
      </c>
      <c r="B197" s="26">
        <v>340</v>
      </c>
      <c r="C197" s="6" t="s">
        <v>58</v>
      </c>
      <c r="D197" s="6" t="s">
        <v>6</v>
      </c>
      <c r="E197" s="6" t="s">
        <v>111</v>
      </c>
      <c r="F197" s="6" t="s">
        <v>38</v>
      </c>
      <c r="G197" s="7">
        <v>6810.4</v>
      </c>
      <c r="H197" s="53">
        <v>6850.9</v>
      </c>
    </row>
    <row r="198" spans="1:8">
      <c r="A198" s="4" t="s">
        <v>49</v>
      </c>
      <c r="B198" s="26">
        <v>340</v>
      </c>
      <c r="C198" s="6" t="s">
        <v>58</v>
      </c>
      <c r="D198" s="6" t="s">
        <v>6</v>
      </c>
      <c r="E198" s="6" t="s">
        <v>112</v>
      </c>
      <c r="F198" s="6"/>
      <c r="G198" s="7">
        <f>G199</f>
        <v>13</v>
      </c>
      <c r="H198" s="7">
        <f>H199</f>
        <v>13</v>
      </c>
    </row>
    <row r="199" spans="1:8" ht="56.25">
      <c r="A199" s="4" t="s">
        <v>37</v>
      </c>
      <c r="B199" s="26">
        <v>340</v>
      </c>
      <c r="C199" s="6" t="s">
        <v>58</v>
      </c>
      <c r="D199" s="6" t="s">
        <v>6</v>
      </c>
      <c r="E199" s="6" t="s">
        <v>112</v>
      </c>
      <c r="F199" s="6" t="s">
        <v>38</v>
      </c>
      <c r="G199" s="7">
        <v>13</v>
      </c>
      <c r="H199" s="53">
        <v>13</v>
      </c>
    </row>
    <row r="200" spans="1:8" ht="75">
      <c r="A200" s="4" t="s">
        <v>368</v>
      </c>
      <c r="B200" s="26">
        <v>340</v>
      </c>
      <c r="C200" s="6" t="s">
        <v>58</v>
      </c>
      <c r="D200" s="6" t="s">
        <v>6</v>
      </c>
      <c r="E200" s="6" t="s">
        <v>104</v>
      </c>
      <c r="F200" s="6"/>
      <c r="G200" s="7">
        <f>G201</f>
        <v>33389.599999999999</v>
      </c>
      <c r="H200" s="7">
        <f>H201</f>
        <v>33553.599999999999</v>
      </c>
    </row>
    <row r="201" spans="1:8" ht="75">
      <c r="A201" s="35" t="s">
        <v>369</v>
      </c>
      <c r="B201" s="26">
        <v>340</v>
      </c>
      <c r="C201" s="6" t="s">
        <v>58</v>
      </c>
      <c r="D201" s="6" t="s">
        <v>6</v>
      </c>
      <c r="E201" s="6" t="s">
        <v>103</v>
      </c>
      <c r="F201" s="6"/>
      <c r="G201" s="7">
        <f>G202+G204</f>
        <v>33389.599999999999</v>
      </c>
      <c r="H201" s="7">
        <f>H202+H204</f>
        <v>33553.599999999999</v>
      </c>
    </row>
    <row r="202" spans="1:8" ht="37.5">
      <c r="A202" s="4" t="s">
        <v>101</v>
      </c>
      <c r="B202" s="26">
        <v>340</v>
      </c>
      <c r="C202" s="6" t="s">
        <v>58</v>
      </c>
      <c r="D202" s="6" t="s">
        <v>6</v>
      </c>
      <c r="E202" s="6" t="s">
        <v>102</v>
      </c>
      <c r="F202" s="6"/>
      <c r="G202" s="7">
        <f>G203</f>
        <v>100</v>
      </c>
      <c r="H202" s="7">
        <f>H203</f>
        <v>100</v>
      </c>
    </row>
    <row r="203" spans="1:8" ht="56.25">
      <c r="A203" s="4" t="s">
        <v>37</v>
      </c>
      <c r="B203" s="26">
        <v>340</v>
      </c>
      <c r="C203" s="6" t="s">
        <v>58</v>
      </c>
      <c r="D203" s="6" t="s">
        <v>6</v>
      </c>
      <c r="E203" s="6" t="s">
        <v>102</v>
      </c>
      <c r="F203" s="6" t="s">
        <v>38</v>
      </c>
      <c r="G203" s="7">
        <v>100</v>
      </c>
      <c r="H203" s="53">
        <v>100</v>
      </c>
    </row>
    <row r="204" spans="1:8">
      <c r="A204" s="4" t="s">
        <v>99</v>
      </c>
      <c r="B204" s="26">
        <v>340</v>
      </c>
      <c r="C204" s="6" t="s">
        <v>58</v>
      </c>
      <c r="D204" s="6" t="s">
        <v>6</v>
      </c>
      <c r="E204" s="6" t="s">
        <v>113</v>
      </c>
      <c r="F204" s="6"/>
      <c r="G204" s="7">
        <f>G205+G206</f>
        <v>33289.599999999999</v>
      </c>
      <c r="H204" s="7">
        <f>H205+H206</f>
        <v>33453.599999999999</v>
      </c>
    </row>
    <row r="205" spans="1:8" ht="56.25">
      <c r="A205" s="4" t="s">
        <v>37</v>
      </c>
      <c r="B205" s="26">
        <v>340</v>
      </c>
      <c r="C205" s="6" t="s">
        <v>58</v>
      </c>
      <c r="D205" s="6" t="s">
        <v>6</v>
      </c>
      <c r="E205" s="6" t="s">
        <v>113</v>
      </c>
      <c r="F205" s="6" t="s">
        <v>38</v>
      </c>
      <c r="G205" s="7">
        <v>33227.599999999999</v>
      </c>
      <c r="H205" s="53">
        <v>33391.599999999999</v>
      </c>
    </row>
    <row r="206" spans="1:8">
      <c r="A206" s="4" t="s">
        <v>49</v>
      </c>
      <c r="B206" s="26">
        <v>340</v>
      </c>
      <c r="C206" s="6" t="s">
        <v>58</v>
      </c>
      <c r="D206" s="6" t="s">
        <v>6</v>
      </c>
      <c r="E206" s="6" t="s">
        <v>114</v>
      </c>
      <c r="F206" s="6"/>
      <c r="G206" s="7">
        <f>G207</f>
        <v>62</v>
      </c>
      <c r="H206" s="7">
        <f>H207</f>
        <v>62</v>
      </c>
    </row>
    <row r="207" spans="1:8" ht="56.25">
      <c r="A207" s="4" t="s">
        <v>37</v>
      </c>
      <c r="B207" s="26">
        <v>340</v>
      </c>
      <c r="C207" s="6" t="s">
        <v>58</v>
      </c>
      <c r="D207" s="6" t="s">
        <v>6</v>
      </c>
      <c r="E207" s="6" t="s">
        <v>114</v>
      </c>
      <c r="F207" s="6" t="s">
        <v>38</v>
      </c>
      <c r="G207" s="7">
        <v>62</v>
      </c>
      <c r="H207" s="53">
        <v>62</v>
      </c>
    </row>
    <row r="208" spans="1:8" ht="75">
      <c r="A208" s="4" t="s">
        <v>370</v>
      </c>
      <c r="B208" s="26">
        <v>340</v>
      </c>
      <c r="C208" s="6" t="s">
        <v>58</v>
      </c>
      <c r="D208" s="6" t="s">
        <v>6</v>
      </c>
      <c r="E208" s="6" t="s">
        <v>156</v>
      </c>
      <c r="F208" s="6" t="s">
        <v>7</v>
      </c>
      <c r="G208" s="7">
        <f>G209</f>
        <v>120369.2</v>
      </c>
      <c r="H208" s="7">
        <f>H209</f>
        <v>117973.6</v>
      </c>
    </row>
    <row r="209" spans="1:8" ht="56.25">
      <c r="A209" s="4" t="s">
        <v>371</v>
      </c>
      <c r="B209" s="26">
        <v>340</v>
      </c>
      <c r="C209" s="6" t="s">
        <v>58</v>
      </c>
      <c r="D209" s="6" t="s">
        <v>6</v>
      </c>
      <c r="E209" s="6" t="s">
        <v>115</v>
      </c>
      <c r="F209" s="6"/>
      <c r="G209" s="7">
        <f>G210+G212</f>
        <v>120369.2</v>
      </c>
      <c r="H209" s="7">
        <f>H210+H212</f>
        <v>117973.6</v>
      </c>
    </row>
    <row r="210" spans="1:8" ht="37.5">
      <c r="A210" s="4" t="s">
        <v>97</v>
      </c>
      <c r="B210" s="26">
        <v>340</v>
      </c>
      <c r="C210" s="6" t="s">
        <v>58</v>
      </c>
      <c r="D210" s="6" t="s">
        <v>6</v>
      </c>
      <c r="E210" s="6" t="s">
        <v>116</v>
      </c>
      <c r="F210" s="6" t="s">
        <v>7</v>
      </c>
      <c r="G210" s="7">
        <f>G211</f>
        <v>120312.2</v>
      </c>
      <c r="H210" s="7">
        <f>H211</f>
        <v>117916.6</v>
      </c>
    </row>
    <row r="211" spans="1:8" ht="56.25">
      <c r="A211" s="4" t="s">
        <v>37</v>
      </c>
      <c r="B211" s="26">
        <v>340</v>
      </c>
      <c r="C211" s="6" t="s">
        <v>58</v>
      </c>
      <c r="D211" s="6" t="s">
        <v>6</v>
      </c>
      <c r="E211" s="6" t="s">
        <v>116</v>
      </c>
      <c r="F211" s="6" t="s">
        <v>38</v>
      </c>
      <c r="G211" s="7">
        <f>127312.2-7000</f>
        <v>120312.2</v>
      </c>
      <c r="H211" s="53">
        <f>127916.6-10000</f>
        <v>117916.6</v>
      </c>
    </row>
    <row r="212" spans="1:8">
      <c r="A212" s="4" t="s">
        <v>49</v>
      </c>
      <c r="B212" s="26">
        <v>340</v>
      </c>
      <c r="C212" s="6" t="s">
        <v>58</v>
      </c>
      <c r="D212" s="6" t="s">
        <v>6</v>
      </c>
      <c r="E212" s="6" t="s">
        <v>117</v>
      </c>
      <c r="F212" s="6"/>
      <c r="G212" s="7">
        <f>G213</f>
        <v>57</v>
      </c>
      <c r="H212" s="7">
        <f>H213</f>
        <v>57</v>
      </c>
    </row>
    <row r="213" spans="1:8" ht="56.25">
      <c r="A213" s="4" t="s">
        <v>37</v>
      </c>
      <c r="B213" s="26">
        <v>340</v>
      </c>
      <c r="C213" s="6" t="s">
        <v>58</v>
      </c>
      <c r="D213" s="6" t="s">
        <v>6</v>
      </c>
      <c r="E213" s="6" t="s">
        <v>117</v>
      </c>
      <c r="F213" s="6" t="s">
        <v>38</v>
      </c>
      <c r="G213" s="7">
        <v>57</v>
      </c>
      <c r="H213" s="53">
        <v>57</v>
      </c>
    </row>
    <row r="214" spans="1:8" ht="93.75">
      <c r="A214" s="4" t="s">
        <v>372</v>
      </c>
      <c r="B214" s="26">
        <v>340</v>
      </c>
      <c r="C214" s="6" t="s">
        <v>58</v>
      </c>
      <c r="D214" s="6" t="s">
        <v>6</v>
      </c>
      <c r="E214" s="6" t="s">
        <v>118</v>
      </c>
      <c r="F214" s="6"/>
      <c r="G214" s="7">
        <f t="shared" ref="G214:H216" si="20">G215</f>
        <v>5270</v>
      </c>
      <c r="H214" s="7">
        <f t="shared" si="20"/>
        <v>5270</v>
      </c>
    </row>
    <row r="215" spans="1:8" ht="75">
      <c r="A215" s="4" t="s">
        <v>373</v>
      </c>
      <c r="B215" s="26">
        <v>340</v>
      </c>
      <c r="C215" s="6" t="s">
        <v>58</v>
      </c>
      <c r="D215" s="6" t="s">
        <v>6</v>
      </c>
      <c r="E215" s="6" t="s">
        <v>119</v>
      </c>
      <c r="F215" s="6"/>
      <c r="G215" s="7">
        <f t="shared" si="20"/>
        <v>5270</v>
      </c>
      <c r="H215" s="7">
        <f t="shared" si="20"/>
        <v>5270</v>
      </c>
    </row>
    <row r="216" spans="1:8">
      <c r="A216" s="4" t="s">
        <v>100</v>
      </c>
      <c r="B216" s="26">
        <v>340</v>
      </c>
      <c r="C216" s="6" t="s">
        <v>58</v>
      </c>
      <c r="D216" s="6" t="s">
        <v>6</v>
      </c>
      <c r="E216" s="6" t="s">
        <v>120</v>
      </c>
      <c r="F216" s="6"/>
      <c r="G216" s="7">
        <f t="shared" si="20"/>
        <v>5270</v>
      </c>
      <c r="H216" s="7">
        <f t="shared" si="20"/>
        <v>5270</v>
      </c>
    </row>
    <row r="217" spans="1:8" ht="56.25">
      <c r="A217" s="4" t="s">
        <v>37</v>
      </c>
      <c r="B217" s="26">
        <v>340</v>
      </c>
      <c r="C217" s="6" t="s">
        <v>58</v>
      </c>
      <c r="D217" s="6" t="s">
        <v>6</v>
      </c>
      <c r="E217" s="6" t="s">
        <v>120</v>
      </c>
      <c r="F217" s="6" t="s">
        <v>38</v>
      </c>
      <c r="G217" s="7">
        <v>5270</v>
      </c>
      <c r="H217" s="53">
        <v>5270</v>
      </c>
    </row>
    <row r="218" spans="1:8">
      <c r="A218" s="4" t="s">
        <v>67</v>
      </c>
      <c r="B218" s="26">
        <v>340</v>
      </c>
      <c r="C218" s="6" t="s">
        <v>47</v>
      </c>
      <c r="D218" s="6"/>
      <c r="E218" s="6" t="s">
        <v>7</v>
      </c>
      <c r="F218" s="6" t="s">
        <v>7</v>
      </c>
      <c r="G218" s="7">
        <f t="shared" ref="G218:H220" si="21">G219</f>
        <v>591.6</v>
      </c>
      <c r="H218" s="7">
        <f t="shared" si="21"/>
        <v>614.29999999999995</v>
      </c>
    </row>
    <row r="219" spans="1:8" ht="37.5">
      <c r="A219" s="4" t="s">
        <v>43</v>
      </c>
      <c r="B219" s="26">
        <v>340</v>
      </c>
      <c r="C219" s="6" t="s">
        <v>47</v>
      </c>
      <c r="D219" s="6" t="s">
        <v>48</v>
      </c>
      <c r="E219" s="6" t="s">
        <v>7</v>
      </c>
      <c r="F219" s="6" t="s">
        <v>7</v>
      </c>
      <c r="G219" s="7">
        <f t="shared" si="21"/>
        <v>591.6</v>
      </c>
      <c r="H219" s="7">
        <f t="shared" si="21"/>
        <v>614.29999999999995</v>
      </c>
    </row>
    <row r="220" spans="1:8" ht="262.5">
      <c r="A220" s="31" t="s">
        <v>241</v>
      </c>
      <c r="B220" s="26">
        <v>340</v>
      </c>
      <c r="C220" s="6" t="s">
        <v>47</v>
      </c>
      <c r="D220" s="6" t="s">
        <v>48</v>
      </c>
      <c r="E220" s="11" t="s">
        <v>397</v>
      </c>
      <c r="F220" s="11"/>
      <c r="G220" s="7">
        <f t="shared" si="21"/>
        <v>591.6</v>
      </c>
      <c r="H220" s="7">
        <f t="shared" si="21"/>
        <v>614.29999999999995</v>
      </c>
    </row>
    <row r="221" spans="1:8" ht="37.5">
      <c r="A221" s="4" t="s">
        <v>15</v>
      </c>
      <c r="B221" s="26">
        <v>340</v>
      </c>
      <c r="C221" s="6" t="s">
        <v>47</v>
      </c>
      <c r="D221" s="6" t="s">
        <v>48</v>
      </c>
      <c r="E221" s="11" t="s">
        <v>397</v>
      </c>
      <c r="F221" s="6">
        <v>200</v>
      </c>
      <c r="G221" s="7">
        <v>591.6</v>
      </c>
      <c r="H221" s="53">
        <v>614.29999999999995</v>
      </c>
    </row>
    <row r="222" spans="1:8">
      <c r="A222" s="4" t="s">
        <v>127</v>
      </c>
      <c r="B222" s="26">
        <v>340</v>
      </c>
      <c r="C222" s="6" t="s">
        <v>59</v>
      </c>
      <c r="D222" s="21"/>
      <c r="E222" s="21" t="s">
        <v>7</v>
      </c>
      <c r="F222" s="21" t="s">
        <v>7</v>
      </c>
      <c r="G222" s="7">
        <f>G223+G230+G227</f>
        <v>15703.300000000001</v>
      </c>
      <c r="H222" s="7">
        <f>H223+H230+H227</f>
        <v>15703.300000000001</v>
      </c>
    </row>
    <row r="223" spans="1:8">
      <c r="A223" s="4" t="s">
        <v>61</v>
      </c>
      <c r="B223" s="26">
        <v>340</v>
      </c>
      <c r="C223" s="6" t="s">
        <v>59</v>
      </c>
      <c r="D223" s="6" t="s">
        <v>6</v>
      </c>
      <c r="E223" s="6"/>
      <c r="F223" s="6"/>
      <c r="G223" s="7">
        <f>G225</f>
        <v>1847.2</v>
      </c>
      <c r="H223" s="7">
        <f>H225</f>
        <v>1847.2</v>
      </c>
    </row>
    <row r="224" spans="1:8" ht="37.5">
      <c r="A224" s="4" t="s">
        <v>283</v>
      </c>
      <c r="B224" s="26">
        <v>340</v>
      </c>
      <c r="C224" s="6" t="s">
        <v>59</v>
      </c>
      <c r="D224" s="6" t="s">
        <v>6</v>
      </c>
      <c r="E224" s="6" t="s">
        <v>77</v>
      </c>
      <c r="F224" s="6"/>
      <c r="G224" s="7">
        <f>G225</f>
        <v>1847.2</v>
      </c>
      <c r="H224" s="7">
        <f>H225</f>
        <v>1847.2</v>
      </c>
    </row>
    <row r="225" spans="1:8" ht="37.5">
      <c r="A225" s="4" t="s">
        <v>62</v>
      </c>
      <c r="B225" s="26">
        <v>340</v>
      </c>
      <c r="C225" s="6" t="s">
        <v>59</v>
      </c>
      <c r="D225" s="6" t="s">
        <v>6</v>
      </c>
      <c r="E225" s="6" t="s">
        <v>105</v>
      </c>
      <c r="F225" s="6"/>
      <c r="G225" s="7">
        <f>G226</f>
        <v>1847.2</v>
      </c>
      <c r="H225" s="7">
        <f>H226</f>
        <v>1847.2</v>
      </c>
    </row>
    <row r="226" spans="1:8" ht="37.5">
      <c r="A226" s="4" t="s">
        <v>63</v>
      </c>
      <c r="B226" s="26">
        <v>340</v>
      </c>
      <c r="C226" s="6" t="s">
        <v>59</v>
      </c>
      <c r="D226" s="6" t="s">
        <v>6</v>
      </c>
      <c r="E226" s="6" t="s">
        <v>105</v>
      </c>
      <c r="F226" s="6" t="s">
        <v>106</v>
      </c>
      <c r="G226" s="7">
        <v>1847.2</v>
      </c>
      <c r="H226" s="53">
        <v>1847.2</v>
      </c>
    </row>
    <row r="227" spans="1:8">
      <c r="A227" s="4" t="s">
        <v>197</v>
      </c>
      <c r="B227" s="26">
        <v>340</v>
      </c>
      <c r="C227" s="2" t="s">
        <v>59</v>
      </c>
      <c r="D227" s="2" t="s">
        <v>13</v>
      </c>
      <c r="E227" s="6"/>
      <c r="F227" s="6"/>
      <c r="G227" s="7">
        <f>G228</f>
        <v>17.5</v>
      </c>
      <c r="H227" s="7">
        <f>H228</f>
        <v>17.5</v>
      </c>
    </row>
    <row r="228" spans="1:8" ht="112.5">
      <c r="A228" s="4" t="s">
        <v>242</v>
      </c>
      <c r="B228" s="26">
        <v>340</v>
      </c>
      <c r="C228" s="2" t="s">
        <v>59</v>
      </c>
      <c r="D228" s="2" t="s">
        <v>13</v>
      </c>
      <c r="E228" s="6" t="s">
        <v>396</v>
      </c>
      <c r="F228" s="6"/>
      <c r="G228" s="7">
        <f>G229</f>
        <v>17.5</v>
      </c>
      <c r="H228" s="7">
        <f>H229</f>
        <v>17.5</v>
      </c>
    </row>
    <row r="229" spans="1:8" ht="37.5">
      <c r="A229" s="9" t="s">
        <v>63</v>
      </c>
      <c r="B229" s="26">
        <v>340</v>
      </c>
      <c r="C229" s="2" t="s">
        <v>59</v>
      </c>
      <c r="D229" s="2" t="s">
        <v>13</v>
      </c>
      <c r="E229" s="6" t="s">
        <v>396</v>
      </c>
      <c r="F229" s="6">
        <v>300</v>
      </c>
      <c r="G229" s="7">
        <v>17.5</v>
      </c>
      <c r="H229" s="53">
        <v>17.5</v>
      </c>
    </row>
    <row r="230" spans="1:8">
      <c r="A230" s="4" t="s">
        <v>44</v>
      </c>
      <c r="B230" s="26">
        <v>340</v>
      </c>
      <c r="C230" s="6" t="s">
        <v>59</v>
      </c>
      <c r="D230" s="6" t="s">
        <v>20</v>
      </c>
      <c r="E230" s="6" t="s">
        <v>7</v>
      </c>
      <c r="F230" s="6" t="s">
        <v>7</v>
      </c>
      <c r="G230" s="7">
        <f t="shared" ref="G230:H234" si="22">G231</f>
        <v>13838.6</v>
      </c>
      <c r="H230" s="7">
        <f t="shared" si="22"/>
        <v>13838.6</v>
      </c>
    </row>
    <row r="231" spans="1:8" ht="75">
      <c r="A231" s="9" t="s">
        <v>349</v>
      </c>
      <c r="B231" s="5">
        <v>340</v>
      </c>
      <c r="C231" s="6" t="s">
        <v>59</v>
      </c>
      <c r="D231" s="6" t="s">
        <v>20</v>
      </c>
      <c r="E231" s="6" t="s">
        <v>107</v>
      </c>
      <c r="F231" s="6"/>
      <c r="G231" s="7">
        <f t="shared" si="22"/>
        <v>13838.6</v>
      </c>
      <c r="H231" s="7">
        <f t="shared" si="22"/>
        <v>13838.6</v>
      </c>
    </row>
    <row r="232" spans="1:8" ht="56.25">
      <c r="A232" s="9" t="s">
        <v>350</v>
      </c>
      <c r="B232" s="5">
        <v>340</v>
      </c>
      <c r="C232" s="6" t="s">
        <v>59</v>
      </c>
      <c r="D232" s="6" t="s">
        <v>20</v>
      </c>
      <c r="E232" s="6" t="s">
        <v>160</v>
      </c>
      <c r="F232" s="6"/>
      <c r="G232" s="7">
        <f t="shared" si="22"/>
        <v>13838.6</v>
      </c>
      <c r="H232" s="7">
        <f t="shared" si="22"/>
        <v>13838.6</v>
      </c>
    </row>
    <row r="233" spans="1:8" ht="56.25">
      <c r="A233" s="33" t="s">
        <v>295</v>
      </c>
      <c r="B233" s="5">
        <v>340</v>
      </c>
      <c r="C233" s="6" t="s">
        <v>59</v>
      </c>
      <c r="D233" s="6" t="s">
        <v>20</v>
      </c>
      <c r="E233" s="6" t="s">
        <v>168</v>
      </c>
      <c r="F233" s="6"/>
      <c r="G233" s="7">
        <f t="shared" si="22"/>
        <v>13838.6</v>
      </c>
      <c r="H233" s="7">
        <f t="shared" si="22"/>
        <v>13838.6</v>
      </c>
    </row>
    <row r="234" spans="1:8" ht="93.75">
      <c r="A234" s="31" t="s">
        <v>108</v>
      </c>
      <c r="B234" s="5">
        <v>340</v>
      </c>
      <c r="C234" s="6" t="s">
        <v>59</v>
      </c>
      <c r="D234" s="6" t="s">
        <v>20</v>
      </c>
      <c r="E234" s="11" t="s">
        <v>169</v>
      </c>
      <c r="F234" s="6" t="s">
        <v>7</v>
      </c>
      <c r="G234" s="7">
        <f t="shared" si="22"/>
        <v>13838.6</v>
      </c>
      <c r="H234" s="7">
        <f t="shared" si="22"/>
        <v>13838.6</v>
      </c>
    </row>
    <row r="235" spans="1:8" ht="37.5">
      <c r="A235" s="4" t="s">
        <v>63</v>
      </c>
      <c r="B235" s="5">
        <v>340</v>
      </c>
      <c r="C235" s="6" t="s">
        <v>59</v>
      </c>
      <c r="D235" s="6" t="s">
        <v>20</v>
      </c>
      <c r="E235" s="11" t="s">
        <v>169</v>
      </c>
      <c r="F235" s="6" t="s">
        <v>106</v>
      </c>
      <c r="G235" s="7">
        <v>13838.6</v>
      </c>
      <c r="H235" s="53">
        <v>13838.6</v>
      </c>
    </row>
    <row r="236" spans="1:8" ht="19.5">
      <c r="A236" s="4" t="s">
        <v>68</v>
      </c>
      <c r="B236" s="26">
        <v>340</v>
      </c>
      <c r="C236" s="6" t="s">
        <v>26</v>
      </c>
      <c r="D236" s="29"/>
      <c r="E236" s="29" t="s">
        <v>7</v>
      </c>
      <c r="F236" s="29" t="s">
        <v>7</v>
      </c>
      <c r="G236" s="7">
        <f>G237+G243+G249</f>
        <v>190194</v>
      </c>
      <c r="H236" s="7">
        <f>H237+H243+H249</f>
        <v>185763.6</v>
      </c>
    </row>
    <row r="237" spans="1:8" ht="19.5">
      <c r="A237" s="4" t="s">
        <v>192</v>
      </c>
      <c r="B237" s="26">
        <v>340</v>
      </c>
      <c r="C237" s="6">
        <v>11</v>
      </c>
      <c r="D237" s="2" t="s">
        <v>6</v>
      </c>
      <c r="E237" s="29"/>
      <c r="F237" s="29"/>
      <c r="G237" s="7">
        <f t="shared" ref="G237:H239" si="23">G238</f>
        <v>84613.1</v>
      </c>
      <c r="H237" s="7">
        <f t="shared" si="23"/>
        <v>79327.100000000006</v>
      </c>
    </row>
    <row r="238" spans="1:8" ht="93.75">
      <c r="A238" s="48" t="s">
        <v>374</v>
      </c>
      <c r="B238" s="26">
        <v>340</v>
      </c>
      <c r="C238" s="6" t="s">
        <v>26</v>
      </c>
      <c r="D238" s="6" t="s">
        <v>6</v>
      </c>
      <c r="E238" s="2" t="s">
        <v>261</v>
      </c>
      <c r="F238" s="6" t="s">
        <v>7</v>
      </c>
      <c r="G238" s="7">
        <f t="shared" si="23"/>
        <v>84613.1</v>
      </c>
      <c r="H238" s="7">
        <f t="shared" si="23"/>
        <v>79327.100000000006</v>
      </c>
    </row>
    <row r="239" spans="1:8" ht="75">
      <c r="A239" s="48" t="s">
        <v>375</v>
      </c>
      <c r="B239" s="26">
        <v>340</v>
      </c>
      <c r="C239" s="2" t="s">
        <v>26</v>
      </c>
      <c r="D239" s="2" t="s">
        <v>6</v>
      </c>
      <c r="E239" s="2" t="s">
        <v>262</v>
      </c>
      <c r="F239" s="6"/>
      <c r="G239" s="7">
        <f t="shared" si="23"/>
        <v>84613.1</v>
      </c>
      <c r="H239" s="7">
        <f t="shared" si="23"/>
        <v>79327.100000000006</v>
      </c>
    </row>
    <row r="240" spans="1:8" ht="56.25">
      <c r="A240" s="46" t="s">
        <v>296</v>
      </c>
      <c r="B240" s="26">
        <v>340</v>
      </c>
      <c r="C240" s="2" t="s">
        <v>26</v>
      </c>
      <c r="D240" s="2" t="s">
        <v>6</v>
      </c>
      <c r="E240" s="2" t="s">
        <v>263</v>
      </c>
      <c r="F240" s="6"/>
      <c r="G240" s="7">
        <f>G241</f>
        <v>84613.1</v>
      </c>
      <c r="H240" s="7">
        <f>H241</f>
        <v>79327.100000000006</v>
      </c>
    </row>
    <row r="241" spans="1:8" ht="37.5">
      <c r="A241" s="4" t="s">
        <v>259</v>
      </c>
      <c r="B241" s="26">
        <v>340</v>
      </c>
      <c r="C241" s="2" t="s">
        <v>26</v>
      </c>
      <c r="D241" s="2" t="s">
        <v>6</v>
      </c>
      <c r="E241" s="2" t="s">
        <v>264</v>
      </c>
      <c r="F241" s="6"/>
      <c r="G241" s="7">
        <f>G242</f>
        <v>84613.1</v>
      </c>
      <c r="H241" s="7">
        <f>H242</f>
        <v>79327.100000000006</v>
      </c>
    </row>
    <row r="242" spans="1:8" ht="56.25">
      <c r="A242" s="4" t="s">
        <v>37</v>
      </c>
      <c r="B242" s="26">
        <v>340</v>
      </c>
      <c r="C242" s="6" t="s">
        <v>26</v>
      </c>
      <c r="D242" s="6" t="s">
        <v>6</v>
      </c>
      <c r="E242" s="2" t="s">
        <v>264</v>
      </c>
      <c r="F242" s="6" t="s">
        <v>38</v>
      </c>
      <c r="G242" s="7">
        <f>84613.1</f>
        <v>84613.1</v>
      </c>
      <c r="H242" s="7">
        <f>85327.1-6000</f>
        <v>79327.100000000006</v>
      </c>
    </row>
    <row r="243" spans="1:8">
      <c r="A243" s="4" t="s">
        <v>45</v>
      </c>
      <c r="B243" s="26">
        <v>340</v>
      </c>
      <c r="C243" s="6" t="s">
        <v>26</v>
      </c>
      <c r="D243" s="6" t="s">
        <v>9</v>
      </c>
      <c r="E243" s="27"/>
      <c r="F243" s="6"/>
      <c r="G243" s="7">
        <f t="shared" ref="G243:H247" si="24">G244</f>
        <v>4200</v>
      </c>
      <c r="H243" s="7">
        <f t="shared" si="24"/>
        <v>4200</v>
      </c>
    </row>
    <row r="244" spans="1:8" ht="93.75">
      <c r="A244" s="48" t="s">
        <v>374</v>
      </c>
      <c r="B244" s="26">
        <v>340</v>
      </c>
      <c r="C244" s="6" t="s">
        <v>26</v>
      </c>
      <c r="D244" s="6" t="s">
        <v>9</v>
      </c>
      <c r="E244" s="6" t="s">
        <v>261</v>
      </c>
      <c r="F244" s="6"/>
      <c r="G244" s="7">
        <f t="shared" si="24"/>
        <v>4200</v>
      </c>
      <c r="H244" s="7">
        <f t="shared" si="24"/>
        <v>4200</v>
      </c>
    </row>
    <row r="245" spans="1:8" ht="93.75">
      <c r="A245" s="48" t="s">
        <v>376</v>
      </c>
      <c r="B245" s="26">
        <v>340</v>
      </c>
      <c r="C245" s="6" t="s">
        <v>121</v>
      </c>
      <c r="D245" s="6" t="s">
        <v>9</v>
      </c>
      <c r="E245" s="6" t="s">
        <v>266</v>
      </c>
      <c r="F245" s="6"/>
      <c r="G245" s="7">
        <f t="shared" si="24"/>
        <v>4200</v>
      </c>
      <c r="H245" s="7">
        <f t="shared" si="24"/>
        <v>4200</v>
      </c>
    </row>
    <row r="246" spans="1:8" ht="37.5">
      <c r="A246" s="46" t="s">
        <v>297</v>
      </c>
      <c r="B246" s="26">
        <v>340</v>
      </c>
      <c r="C246" s="6" t="s">
        <v>26</v>
      </c>
      <c r="D246" s="6" t="s">
        <v>9</v>
      </c>
      <c r="E246" s="6" t="s">
        <v>267</v>
      </c>
      <c r="F246" s="6"/>
      <c r="G246" s="7">
        <f t="shared" si="24"/>
        <v>4200</v>
      </c>
      <c r="H246" s="7">
        <f t="shared" si="24"/>
        <v>4200</v>
      </c>
    </row>
    <row r="247" spans="1:8" ht="37.5">
      <c r="A247" s="46" t="s">
        <v>122</v>
      </c>
      <c r="B247" s="26">
        <v>340</v>
      </c>
      <c r="C247" s="6" t="s">
        <v>26</v>
      </c>
      <c r="D247" s="6" t="s">
        <v>9</v>
      </c>
      <c r="E247" s="6" t="s">
        <v>268</v>
      </c>
      <c r="F247" s="6" t="s">
        <v>7</v>
      </c>
      <c r="G247" s="7">
        <f t="shared" si="24"/>
        <v>4200</v>
      </c>
      <c r="H247" s="7">
        <f t="shared" si="24"/>
        <v>4200</v>
      </c>
    </row>
    <row r="248" spans="1:8" ht="56.25">
      <c r="A248" s="4" t="s">
        <v>37</v>
      </c>
      <c r="B248" s="26">
        <v>340</v>
      </c>
      <c r="C248" s="6" t="s">
        <v>26</v>
      </c>
      <c r="D248" s="6" t="s">
        <v>9</v>
      </c>
      <c r="E248" s="6" t="s">
        <v>268</v>
      </c>
      <c r="F248" s="6" t="s">
        <v>38</v>
      </c>
      <c r="G248" s="7">
        <v>4200</v>
      </c>
      <c r="H248" s="53">
        <v>4200</v>
      </c>
    </row>
    <row r="249" spans="1:8">
      <c r="A249" s="4" t="s">
        <v>347</v>
      </c>
      <c r="B249" s="26">
        <v>340</v>
      </c>
      <c r="C249" s="2">
        <v>11</v>
      </c>
      <c r="D249" s="2" t="s">
        <v>13</v>
      </c>
      <c r="E249" s="2"/>
      <c r="F249" s="2"/>
      <c r="G249" s="7">
        <f>G251</f>
        <v>101380.9</v>
      </c>
      <c r="H249" s="7">
        <f>H251</f>
        <v>102236.5</v>
      </c>
    </row>
    <row r="250" spans="1:8" ht="78" customHeight="1">
      <c r="A250" s="48" t="s">
        <v>374</v>
      </c>
      <c r="B250" s="26">
        <v>340</v>
      </c>
      <c r="C250" s="2" t="s">
        <v>26</v>
      </c>
      <c r="D250" s="2" t="s">
        <v>13</v>
      </c>
      <c r="E250" s="2" t="s">
        <v>261</v>
      </c>
      <c r="F250" s="2"/>
      <c r="G250" s="7">
        <f>G251</f>
        <v>101380.9</v>
      </c>
      <c r="H250" s="7">
        <f>H251</f>
        <v>102236.5</v>
      </c>
    </row>
    <row r="251" spans="1:8" ht="75">
      <c r="A251" s="48" t="s">
        <v>375</v>
      </c>
      <c r="B251" s="26">
        <v>340</v>
      </c>
      <c r="C251" s="2" t="s">
        <v>26</v>
      </c>
      <c r="D251" s="2" t="s">
        <v>13</v>
      </c>
      <c r="E251" s="2" t="s">
        <v>262</v>
      </c>
      <c r="F251" s="6"/>
      <c r="G251" s="7">
        <f t="shared" ref="G251:H252" si="25">G252</f>
        <v>101380.9</v>
      </c>
      <c r="H251" s="7">
        <f t="shared" si="25"/>
        <v>102236.5</v>
      </c>
    </row>
    <row r="252" spans="1:8" ht="56.25">
      <c r="A252" s="46" t="s">
        <v>296</v>
      </c>
      <c r="B252" s="26">
        <v>340</v>
      </c>
      <c r="C252" s="2" t="s">
        <v>26</v>
      </c>
      <c r="D252" s="2" t="s">
        <v>13</v>
      </c>
      <c r="E252" s="2" t="s">
        <v>263</v>
      </c>
      <c r="F252" s="6"/>
      <c r="G252" s="7">
        <f t="shared" si="25"/>
        <v>101380.9</v>
      </c>
      <c r="H252" s="7">
        <f t="shared" si="25"/>
        <v>102236.5</v>
      </c>
    </row>
    <row r="253" spans="1:8" ht="37.5">
      <c r="A253" s="4" t="s">
        <v>260</v>
      </c>
      <c r="B253" s="26">
        <v>340</v>
      </c>
      <c r="C253" s="2" t="s">
        <v>26</v>
      </c>
      <c r="D253" s="2" t="s">
        <v>13</v>
      </c>
      <c r="E253" s="2" t="s">
        <v>265</v>
      </c>
      <c r="F253" s="6"/>
      <c r="G253" s="7">
        <f>G254</f>
        <v>101380.9</v>
      </c>
      <c r="H253" s="7">
        <f>H254</f>
        <v>102236.5</v>
      </c>
    </row>
    <row r="254" spans="1:8" ht="56.25">
      <c r="A254" s="4" t="s">
        <v>37</v>
      </c>
      <c r="B254" s="26">
        <v>340</v>
      </c>
      <c r="C254" s="2" t="s">
        <v>26</v>
      </c>
      <c r="D254" s="2" t="s">
        <v>13</v>
      </c>
      <c r="E254" s="2" t="s">
        <v>265</v>
      </c>
      <c r="F254" s="6">
        <v>600</v>
      </c>
      <c r="G254" s="7">
        <v>101380.9</v>
      </c>
      <c r="H254" s="59">
        <v>102236.5</v>
      </c>
    </row>
    <row r="255" spans="1:8" ht="39">
      <c r="A255" s="15" t="s">
        <v>65</v>
      </c>
      <c r="B255" s="23">
        <v>360</v>
      </c>
      <c r="C255" s="24"/>
      <c r="D255" s="24"/>
      <c r="E255" s="36"/>
      <c r="F255" s="36"/>
      <c r="G255" s="25">
        <f>G256</f>
        <v>931.70399999999995</v>
      </c>
      <c r="H255" s="25">
        <f>H256</f>
        <v>959.29599999999994</v>
      </c>
    </row>
    <row r="256" spans="1:8">
      <c r="A256" s="4" t="s">
        <v>5</v>
      </c>
      <c r="B256" s="26">
        <v>360</v>
      </c>
      <c r="C256" s="2" t="s">
        <v>6</v>
      </c>
      <c r="D256" s="2"/>
      <c r="E256" s="37"/>
      <c r="F256" s="37"/>
      <c r="G256" s="7">
        <f>G257+G262</f>
        <v>931.70399999999995</v>
      </c>
      <c r="H256" s="7">
        <f>H257+H262</f>
        <v>959.29599999999994</v>
      </c>
    </row>
    <row r="257" spans="1:8" ht="75">
      <c r="A257" s="4" t="s">
        <v>23</v>
      </c>
      <c r="B257" s="26">
        <v>360</v>
      </c>
      <c r="C257" s="6" t="s">
        <v>6</v>
      </c>
      <c r="D257" s="6" t="s">
        <v>24</v>
      </c>
      <c r="E257" s="37"/>
      <c r="F257" s="37"/>
      <c r="G257" s="7">
        <f>G258</f>
        <v>927.654</v>
      </c>
      <c r="H257" s="7">
        <f>H258</f>
        <v>955.24599999999998</v>
      </c>
    </row>
    <row r="258" spans="1:8" ht="37.5">
      <c r="A258" s="4" t="s">
        <v>283</v>
      </c>
      <c r="B258" s="26">
        <v>360</v>
      </c>
      <c r="C258" s="6" t="s">
        <v>6</v>
      </c>
      <c r="D258" s="6" t="s">
        <v>24</v>
      </c>
      <c r="E258" s="6" t="s">
        <v>77</v>
      </c>
      <c r="F258" s="6" t="s">
        <v>7</v>
      </c>
      <c r="G258" s="7">
        <f>G259</f>
        <v>927.654</v>
      </c>
      <c r="H258" s="7">
        <f>H259</f>
        <v>955.24599999999998</v>
      </c>
    </row>
    <row r="259" spans="1:8">
      <c r="A259" s="4" t="s">
        <v>14</v>
      </c>
      <c r="B259" s="26">
        <v>360</v>
      </c>
      <c r="C259" s="6" t="s">
        <v>6</v>
      </c>
      <c r="D259" s="6" t="s">
        <v>24</v>
      </c>
      <c r="E259" s="6" t="s">
        <v>79</v>
      </c>
      <c r="F259" s="6" t="s">
        <v>7</v>
      </c>
      <c r="G259" s="7">
        <f>G260+G261</f>
        <v>927.654</v>
      </c>
      <c r="H259" s="7">
        <f>H260+H261</f>
        <v>955.24599999999998</v>
      </c>
    </row>
    <row r="260" spans="1:8" ht="112.5">
      <c r="A260" s="4" t="s">
        <v>10</v>
      </c>
      <c r="B260" s="26">
        <v>360</v>
      </c>
      <c r="C260" s="6" t="s">
        <v>6</v>
      </c>
      <c r="D260" s="6" t="s">
        <v>24</v>
      </c>
      <c r="E260" s="6" t="s">
        <v>79</v>
      </c>
      <c r="F260" s="6" t="s">
        <v>11</v>
      </c>
      <c r="G260" s="7">
        <v>885.75400000000002</v>
      </c>
      <c r="H260" s="53">
        <v>912.32600000000002</v>
      </c>
    </row>
    <row r="261" spans="1:8" ht="37.5">
      <c r="A261" s="4" t="s">
        <v>15</v>
      </c>
      <c r="B261" s="26">
        <v>360</v>
      </c>
      <c r="C261" s="2" t="s">
        <v>6</v>
      </c>
      <c r="D261" s="6" t="s">
        <v>24</v>
      </c>
      <c r="E261" s="6" t="s">
        <v>79</v>
      </c>
      <c r="F261" s="6" t="s">
        <v>16</v>
      </c>
      <c r="G261" s="7">
        <v>41.9</v>
      </c>
      <c r="H261" s="53">
        <v>42.92</v>
      </c>
    </row>
    <row r="262" spans="1:8" ht="37.5">
      <c r="A262" s="4" t="s">
        <v>172</v>
      </c>
      <c r="B262" s="26">
        <v>360</v>
      </c>
      <c r="C262" s="6" t="s">
        <v>6</v>
      </c>
      <c r="D262" s="6" t="s">
        <v>28</v>
      </c>
      <c r="E262" s="6" t="s">
        <v>218</v>
      </c>
      <c r="F262" s="6"/>
      <c r="G262" s="7">
        <f>G263</f>
        <v>4.05</v>
      </c>
      <c r="H262" s="7">
        <f>H263</f>
        <v>4.05</v>
      </c>
    </row>
    <row r="263" spans="1:8" ht="37.5">
      <c r="A263" s="4" t="s">
        <v>15</v>
      </c>
      <c r="B263" s="26">
        <v>360</v>
      </c>
      <c r="C263" s="6" t="s">
        <v>6</v>
      </c>
      <c r="D263" s="6" t="s">
        <v>28</v>
      </c>
      <c r="E263" s="6" t="s">
        <v>218</v>
      </c>
      <c r="F263" s="6">
        <v>200</v>
      </c>
      <c r="G263" s="7">
        <v>4.05</v>
      </c>
      <c r="H263" s="53">
        <v>4.05</v>
      </c>
    </row>
    <row r="264" spans="1:8" ht="39">
      <c r="A264" s="15" t="s">
        <v>64</v>
      </c>
      <c r="B264" s="23">
        <v>370</v>
      </c>
      <c r="C264" s="24"/>
      <c r="D264" s="24"/>
      <c r="E264" s="36"/>
      <c r="F264" s="36"/>
      <c r="G264" s="25">
        <f>G265+G282+G287</f>
        <v>52408.408000000003</v>
      </c>
      <c r="H264" s="25">
        <f>H265+H282+H287</f>
        <v>51330.223999999995</v>
      </c>
    </row>
    <row r="265" spans="1:8">
      <c r="A265" s="4" t="s">
        <v>5</v>
      </c>
      <c r="B265" s="26">
        <v>370</v>
      </c>
      <c r="C265" s="2" t="s">
        <v>6</v>
      </c>
      <c r="D265" s="2"/>
      <c r="E265" s="37"/>
      <c r="F265" s="37"/>
      <c r="G265" s="7">
        <f>G266+G273</f>
        <v>19397.008000000002</v>
      </c>
      <c r="H265" s="7">
        <f>H266+H273</f>
        <v>20114.723999999998</v>
      </c>
    </row>
    <row r="266" spans="1:8" ht="75">
      <c r="A266" s="4" t="s">
        <v>23</v>
      </c>
      <c r="B266" s="26">
        <v>370</v>
      </c>
      <c r="C266" s="6" t="s">
        <v>6</v>
      </c>
      <c r="D266" s="6" t="s">
        <v>24</v>
      </c>
      <c r="E266" s="6" t="s">
        <v>7</v>
      </c>
      <c r="F266" s="6" t="s">
        <v>7</v>
      </c>
      <c r="G266" s="7">
        <f t="shared" ref="G266:H268" si="26">G267</f>
        <v>6702.8980000000001</v>
      </c>
      <c r="H266" s="7">
        <f t="shared" si="26"/>
        <v>6897.0240000000003</v>
      </c>
    </row>
    <row r="267" spans="1:8" ht="93.75">
      <c r="A267" s="4" t="s">
        <v>377</v>
      </c>
      <c r="B267" s="26">
        <v>370</v>
      </c>
      <c r="C267" s="6" t="s">
        <v>6</v>
      </c>
      <c r="D267" s="6" t="s">
        <v>24</v>
      </c>
      <c r="E267" s="6" t="s">
        <v>88</v>
      </c>
      <c r="F267" s="6"/>
      <c r="G267" s="7">
        <f t="shared" si="26"/>
        <v>6702.8980000000001</v>
      </c>
      <c r="H267" s="7">
        <f t="shared" si="26"/>
        <v>6897.0240000000003</v>
      </c>
    </row>
    <row r="268" spans="1:8" ht="56.25">
      <c r="A268" s="4" t="s">
        <v>298</v>
      </c>
      <c r="B268" s="26">
        <v>370</v>
      </c>
      <c r="C268" s="6" t="s">
        <v>6</v>
      </c>
      <c r="D268" s="6" t="s">
        <v>24</v>
      </c>
      <c r="E268" s="6" t="s">
        <v>89</v>
      </c>
      <c r="F268" s="6"/>
      <c r="G268" s="7">
        <f t="shared" si="26"/>
        <v>6702.8980000000001</v>
      </c>
      <c r="H268" s="7">
        <f t="shared" si="26"/>
        <v>6897.0240000000003</v>
      </c>
    </row>
    <row r="269" spans="1:8">
      <c r="A269" s="4" t="s">
        <v>14</v>
      </c>
      <c r="B269" s="26">
        <v>370</v>
      </c>
      <c r="C269" s="6" t="s">
        <v>6</v>
      </c>
      <c r="D269" s="6" t="s">
        <v>24</v>
      </c>
      <c r="E269" s="6" t="s">
        <v>90</v>
      </c>
      <c r="F269" s="6"/>
      <c r="G269" s="7">
        <f>G270+G271+G272</f>
        <v>6702.8980000000001</v>
      </c>
      <c r="H269" s="7">
        <f>H270+H271+H272</f>
        <v>6897.0240000000003</v>
      </c>
    </row>
    <row r="270" spans="1:8" ht="112.5">
      <c r="A270" s="4" t="s">
        <v>10</v>
      </c>
      <c r="B270" s="26">
        <v>370</v>
      </c>
      <c r="C270" s="6" t="s">
        <v>6</v>
      </c>
      <c r="D270" s="6" t="s">
        <v>24</v>
      </c>
      <c r="E270" s="6" t="s">
        <v>90</v>
      </c>
      <c r="F270" s="6" t="s">
        <v>11</v>
      </c>
      <c r="G270" s="7">
        <v>5530.8869999999997</v>
      </c>
      <c r="H270" s="53">
        <v>5696.5129999999999</v>
      </c>
    </row>
    <row r="271" spans="1:8" ht="37.5">
      <c r="A271" s="4" t="s">
        <v>15</v>
      </c>
      <c r="B271" s="26">
        <v>370</v>
      </c>
      <c r="C271" s="6" t="s">
        <v>6</v>
      </c>
      <c r="D271" s="6" t="s">
        <v>24</v>
      </c>
      <c r="E271" s="6" t="s">
        <v>90</v>
      </c>
      <c r="F271" s="6" t="s">
        <v>16</v>
      </c>
      <c r="G271" s="7">
        <v>1167.3</v>
      </c>
      <c r="H271" s="53">
        <v>1195.8</v>
      </c>
    </row>
    <row r="272" spans="1:8">
      <c r="A272" s="4" t="s">
        <v>17</v>
      </c>
      <c r="B272" s="26">
        <v>370</v>
      </c>
      <c r="C272" s="6" t="s">
        <v>6</v>
      </c>
      <c r="D272" s="6" t="s">
        <v>24</v>
      </c>
      <c r="E272" s="6" t="s">
        <v>90</v>
      </c>
      <c r="F272" s="6" t="s">
        <v>18</v>
      </c>
      <c r="G272" s="7">
        <v>4.7110000000000003</v>
      </c>
      <c r="H272" s="53">
        <v>4.7110000000000003</v>
      </c>
    </row>
    <row r="273" spans="1:8">
      <c r="A273" s="4" t="s">
        <v>27</v>
      </c>
      <c r="B273" s="5">
        <v>370</v>
      </c>
      <c r="C273" s="2" t="s">
        <v>6</v>
      </c>
      <c r="D273" s="2">
        <v>13</v>
      </c>
      <c r="E273" s="6"/>
      <c r="F273" s="6"/>
      <c r="G273" s="7">
        <f>G274</f>
        <v>12694.11</v>
      </c>
      <c r="H273" s="7">
        <f>H274</f>
        <v>13217.699999999999</v>
      </c>
    </row>
    <row r="274" spans="1:8" ht="37.5">
      <c r="A274" s="4" t="s">
        <v>283</v>
      </c>
      <c r="B274" s="26">
        <v>370</v>
      </c>
      <c r="C274" s="6" t="s">
        <v>6</v>
      </c>
      <c r="D274" s="6" t="s">
        <v>28</v>
      </c>
      <c r="E274" s="6" t="s">
        <v>77</v>
      </c>
      <c r="F274" s="6" t="s">
        <v>7</v>
      </c>
      <c r="G274" s="7">
        <f>G275+G278+G280</f>
        <v>12694.11</v>
      </c>
      <c r="H274" s="7">
        <f>H275+H278+H280</f>
        <v>13217.699999999999</v>
      </c>
    </row>
    <row r="275" spans="1:8" ht="37.5">
      <c r="A275" s="4" t="s">
        <v>124</v>
      </c>
      <c r="B275" s="26">
        <v>370</v>
      </c>
      <c r="C275" s="6" t="s">
        <v>6</v>
      </c>
      <c r="D275" s="6" t="s">
        <v>28</v>
      </c>
      <c r="E275" s="6" t="s">
        <v>157</v>
      </c>
      <c r="F275" s="6" t="s">
        <v>7</v>
      </c>
      <c r="G275" s="7">
        <f>G276+G277</f>
        <v>12555.6</v>
      </c>
      <c r="H275" s="7">
        <f>H276+H277</f>
        <v>13069.4</v>
      </c>
    </row>
    <row r="276" spans="1:8" ht="112.5">
      <c r="A276" s="4" t="s">
        <v>10</v>
      </c>
      <c r="B276" s="26">
        <v>370</v>
      </c>
      <c r="C276" s="6" t="s">
        <v>6</v>
      </c>
      <c r="D276" s="6" t="s">
        <v>28</v>
      </c>
      <c r="E276" s="6" t="s">
        <v>157</v>
      </c>
      <c r="F276" s="6" t="s">
        <v>11</v>
      </c>
      <c r="G276" s="7">
        <v>11906.964</v>
      </c>
      <c r="H276" s="7">
        <v>12404.364</v>
      </c>
    </row>
    <row r="277" spans="1:8" ht="37.5">
      <c r="A277" s="4" t="s">
        <v>15</v>
      </c>
      <c r="B277" s="26">
        <v>370</v>
      </c>
      <c r="C277" s="6" t="s">
        <v>6</v>
      </c>
      <c r="D277" s="6" t="s">
        <v>28</v>
      </c>
      <c r="E277" s="6" t="s">
        <v>157</v>
      </c>
      <c r="F277" s="6" t="s">
        <v>16</v>
      </c>
      <c r="G277" s="7">
        <v>648.63599999999997</v>
      </c>
      <c r="H277" s="53">
        <v>665.03599999999994</v>
      </c>
    </row>
    <row r="278" spans="1:8" ht="93.75">
      <c r="A278" s="4" t="s">
        <v>269</v>
      </c>
      <c r="B278" s="26">
        <v>370</v>
      </c>
      <c r="C278" s="6" t="s">
        <v>6</v>
      </c>
      <c r="D278" s="6" t="s">
        <v>28</v>
      </c>
      <c r="E278" s="6" t="s">
        <v>83</v>
      </c>
      <c r="F278" s="6" t="s">
        <v>7</v>
      </c>
      <c r="G278" s="7">
        <f>G279</f>
        <v>98.01</v>
      </c>
      <c r="H278" s="7">
        <f>H279</f>
        <v>107.8</v>
      </c>
    </row>
    <row r="279" spans="1:8">
      <c r="A279" s="4" t="s">
        <v>29</v>
      </c>
      <c r="B279" s="26">
        <v>370</v>
      </c>
      <c r="C279" s="6" t="s">
        <v>6</v>
      </c>
      <c r="D279" s="6" t="s">
        <v>28</v>
      </c>
      <c r="E279" s="6" t="s">
        <v>83</v>
      </c>
      <c r="F279" s="6" t="s">
        <v>30</v>
      </c>
      <c r="G279" s="7">
        <v>98.01</v>
      </c>
      <c r="H279" s="53">
        <v>107.8</v>
      </c>
    </row>
    <row r="280" spans="1:8" ht="37.5">
      <c r="A280" s="4" t="s">
        <v>172</v>
      </c>
      <c r="B280" s="26">
        <v>370</v>
      </c>
      <c r="C280" s="6" t="s">
        <v>6</v>
      </c>
      <c r="D280" s="6" t="s">
        <v>28</v>
      </c>
      <c r="E280" s="6" t="s">
        <v>218</v>
      </c>
      <c r="F280" s="6"/>
      <c r="G280" s="7">
        <f>G281</f>
        <v>40.5</v>
      </c>
      <c r="H280" s="7">
        <f>H281</f>
        <v>40.5</v>
      </c>
    </row>
    <row r="281" spans="1:8" ht="37.5">
      <c r="A281" s="4" t="s">
        <v>15</v>
      </c>
      <c r="B281" s="26">
        <v>370</v>
      </c>
      <c r="C281" s="6" t="s">
        <v>6</v>
      </c>
      <c r="D281" s="6" t="s">
        <v>28</v>
      </c>
      <c r="E281" s="6" t="s">
        <v>218</v>
      </c>
      <c r="F281" s="6">
        <v>200</v>
      </c>
      <c r="G281" s="7">
        <v>40.5</v>
      </c>
      <c r="H281" s="53">
        <v>40.5</v>
      </c>
    </row>
    <row r="282" spans="1:8" ht="35.25" customHeight="1">
      <c r="A282" s="4" t="s">
        <v>69</v>
      </c>
      <c r="B282" s="26">
        <v>370</v>
      </c>
      <c r="C282" s="2" t="s">
        <v>9</v>
      </c>
      <c r="D282" s="6"/>
      <c r="E282" s="6"/>
      <c r="F282" s="6"/>
      <c r="G282" s="7">
        <f t="shared" ref="G282:H285" si="27">G283</f>
        <v>3440.9</v>
      </c>
      <c r="H282" s="7">
        <f t="shared" si="27"/>
        <v>3771.1</v>
      </c>
    </row>
    <row r="283" spans="1:8" ht="37.5" customHeight="1">
      <c r="A283" s="4" t="s">
        <v>31</v>
      </c>
      <c r="B283" s="26">
        <v>370</v>
      </c>
      <c r="C283" s="6" t="s">
        <v>9</v>
      </c>
      <c r="D283" s="6" t="s">
        <v>13</v>
      </c>
      <c r="E283" s="6" t="s">
        <v>7</v>
      </c>
      <c r="F283" s="6" t="s">
        <v>7</v>
      </c>
      <c r="G283" s="7">
        <f t="shared" si="27"/>
        <v>3440.9</v>
      </c>
      <c r="H283" s="7">
        <f t="shared" si="27"/>
        <v>3771.1</v>
      </c>
    </row>
    <row r="284" spans="1:8" ht="37.5" customHeight="1">
      <c r="A284" s="4" t="s">
        <v>283</v>
      </c>
      <c r="B284" s="26">
        <v>370</v>
      </c>
      <c r="C284" s="6" t="s">
        <v>9</v>
      </c>
      <c r="D284" s="6" t="s">
        <v>13</v>
      </c>
      <c r="E284" s="6" t="s">
        <v>77</v>
      </c>
      <c r="F284" s="6" t="s">
        <v>7</v>
      </c>
      <c r="G284" s="7">
        <f t="shared" si="27"/>
        <v>3440.9</v>
      </c>
      <c r="H284" s="7">
        <f t="shared" si="27"/>
        <v>3771.1</v>
      </c>
    </row>
    <row r="285" spans="1:8" ht="35.25" customHeight="1">
      <c r="A285" s="39" t="s">
        <v>280</v>
      </c>
      <c r="B285" s="26">
        <v>370</v>
      </c>
      <c r="C285" s="6" t="s">
        <v>9</v>
      </c>
      <c r="D285" s="6" t="s">
        <v>13</v>
      </c>
      <c r="E285" s="6" t="s">
        <v>85</v>
      </c>
      <c r="F285" s="6" t="s">
        <v>7</v>
      </c>
      <c r="G285" s="7">
        <f t="shared" si="27"/>
        <v>3440.9</v>
      </c>
      <c r="H285" s="7">
        <f t="shared" si="27"/>
        <v>3771.1</v>
      </c>
    </row>
    <row r="286" spans="1:8" ht="29.25" customHeight="1">
      <c r="A286" s="4" t="s">
        <v>29</v>
      </c>
      <c r="B286" s="26">
        <v>370</v>
      </c>
      <c r="C286" s="6" t="s">
        <v>9</v>
      </c>
      <c r="D286" s="6" t="s">
        <v>13</v>
      </c>
      <c r="E286" s="6" t="s">
        <v>85</v>
      </c>
      <c r="F286" s="6" t="s">
        <v>30</v>
      </c>
      <c r="G286" s="7">
        <v>3440.9</v>
      </c>
      <c r="H286" s="53">
        <v>3771.1</v>
      </c>
    </row>
    <row r="287" spans="1:8" ht="56.25">
      <c r="A287" s="4" t="s">
        <v>128</v>
      </c>
      <c r="B287" s="26">
        <v>370</v>
      </c>
      <c r="C287" s="6" t="s">
        <v>60</v>
      </c>
      <c r="D287" s="29"/>
      <c r="E287" s="29"/>
      <c r="F287" s="29"/>
      <c r="G287" s="7">
        <f>G288</f>
        <v>29570.5</v>
      </c>
      <c r="H287" s="7">
        <f>H288</f>
        <v>27444.399999999998</v>
      </c>
    </row>
    <row r="288" spans="1:8" ht="75">
      <c r="A288" s="4" t="s">
        <v>129</v>
      </c>
      <c r="B288" s="26">
        <v>370</v>
      </c>
      <c r="C288" s="6" t="s">
        <v>60</v>
      </c>
      <c r="D288" s="6" t="s">
        <v>6</v>
      </c>
      <c r="E288" s="29"/>
      <c r="F288" s="29"/>
      <c r="G288" s="7">
        <f>G289</f>
        <v>29570.5</v>
      </c>
      <c r="H288" s="7">
        <f>H289</f>
        <v>27444.399999999998</v>
      </c>
    </row>
    <row r="289" spans="1:8" ht="37.5">
      <c r="A289" s="4" t="s">
        <v>283</v>
      </c>
      <c r="B289" s="26">
        <v>370</v>
      </c>
      <c r="C289" s="6" t="s">
        <v>60</v>
      </c>
      <c r="D289" s="6" t="s">
        <v>6</v>
      </c>
      <c r="E289" s="6" t="s">
        <v>77</v>
      </c>
      <c r="F289" s="6"/>
      <c r="G289" s="7">
        <f>G294+G292+G290</f>
        <v>29570.5</v>
      </c>
      <c r="H289" s="7">
        <f>H294+H292+H290</f>
        <v>27444.399999999998</v>
      </c>
    </row>
    <row r="290" spans="1:8" ht="93.75" hidden="1">
      <c r="A290" s="48" t="s">
        <v>338</v>
      </c>
      <c r="B290" s="26">
        <v>370</v>
      </c>
      <c r="C290" s="6" t="s">
        <v>60</v>
      </c>
      <c r="D290" s="6" t="s">
        <v>6</v>
      </c>
      <c r="E290" s="6" t="s">
        <v>339</v>
      </c>
      <c r="F290" s="6"/>
      <c r="G290" s="7">
        <f>G291</f>
        <v>0</v>
      </c>
      <c r="H290" s="7">
        <f>H291</f>
        <v>0</v>
      </c>
    </row>
    <row r="291" spans="1:8" hidden="1">
      <c r="A291" s="4" t="s">
        <v>29</v>
      </c>
      <c r="B291" s="26">
        <v>370</v>
      </c>
      <c r="C291" s="6" t="s">
        <v>60</v>
      </c>
      <c r="D291" s="6" t="s">
        <v>6</v>
      </c>
      <c r="E291" s="6" t="s">
        <v>339</v>
      </c>
      <c r="F291" s="6">
        <v>500</v>
      </c>
      <c r="G291" s="7"/>
      <c r="H291" s="7"/>
    </row>
    <row r="292" spans="1:8" ht="150">
      <c r="A292" s="52" t="s">
        <v>239</v>
      </c>
      <c r="B292" s="26">
        <v>370</v>
      </c>
      <c r="C292" s="6" t="s">
        <v>60</v>
      </c>
      <c r="D292" s="6" t="s">
        <v>6</v>
      </c>
      <c r="E292" s="6" t="s">
        <v>176</v>
      </c>
      <c r="F292" s="6"/>
      <c r="G292" s="7">
        <f>G293</f>
        <v>3759</v>
      </c>
      <c r="H292" s="7">
        <f>H293</f>
        <v>691.1</v>
      </c>
    </row>
    <row r="293" spans="1:8">
      <c r="A293" s="4" t="s">
        <v>29</v>
      </c>
      <c r="B293" s="26">
        <v>370</v>
      </c>
      <c r="C293" s="6" t="s">
        <v>60</v>
      </c>
      <c r="D293" s="6" t="s">
        <v>6</v>
      </c>
      <c r="E293" s="6" t="s">
        <v>176</v>
      </c>
      <c r="F293" s="6" t="s">
        <v>30</v>
      </c>
      <c r="G293" s="7">
        <v>3759</v>
      </c>
      <c r="H293" s="53">
        <v>691.1</v>
      </c>
    </row>
    <row r="294" spans="1:8" ht="281.25">
      <c r="A294" s="39" t="s">
        <v>209</v>
      </c>
      <c r="B294" s="26">
        <v>370</v>
      </c>
      <c r="C294" s="6" t="s">
        <v>60</v>
      </c>
      <c r="D294" s="6" t="s">
        <v>6</v>
      </c>
      <c r="E294" s="6" t="s">
        <v>216</v>
      </c>
      <c r="F294" s="6" t="s">
        <v>7</v>
      </c>
      <c r="G294" s="7">
        <f>G295</f>
        <v>25811.5</v>
      </c>
      <c r="H294" s="7">
        <f>H295</f>
        <v>26753.3</v>
      </c>
    </row>
    <row r="295" spans="1:8">
      <c r="A295" s="4" t="s">
        <v>29</v>
      </c>
      <c r="B295" s="26">
        <v>370</v>
      </c>
      <c r="C295" s="6" t="s">
        <v>60</v>
      </c>
      <c r="D295" s="6" t="s">
        <v>6</v>
      </c>
      <c r="E295" s="6" t="s">
        <v>216</v>
      </c>
      <c r="F295" s="6" t="s">
        <v>30</v>
      </c>
      <c r="G295" s="7">
        <v>25811.5</v>
      </c>
      <c r="H295" s="53">
        <v>26753.3</v>
      </c>
    </row>
    <row r="296" spans="1:8" ht="58.5">
      <c r="A296" s="22" t="s">
        <v>70</v>
      </c>
      <c r="B296" s="23">
        <v>380</v>
      </c>
      <c r="C296" s="36"/>
      <c r="D296" s="36"/>
      <c r="E296" s="36"/>
      <c r="F296" s="36"/>
      <c r="G296" s="25">
        <f>G297</f>
        <v>2698.8510000000001</v>
      </c>
      <c r="H296" s="25">
        <f>H297</f>
        <v>2723.54</v>
      </c>
    </row>
    <row r="297" spans="1:8">
      <c r="A297" s="4" t="s">
        <v>5</v>
      </c>
      <c r="B297" s="26">
        <v>380</v>
      </c>
      <c r="C297" s="2" t="s">
        <v>6</v>
      </c>
      <c r="D297" s="2"/>
      <c r="E297" s="37"/>
      <c r="F297" s="37"/>
      <c r="G297" s="7">
        <f>G298</f>
        <v>2698.8510000000001</v>
      </c>
      <c r="H297" s="7">
        <f>H298</f>
        <v>2723.54</v>
      </c>
    </row>
    <row r="298" spans="1:8">
      <c r="A298" s="4" t="s">
        <v>27</v>
      </c>
      <c r="B298" s="26">
        <v>380</v>
      </c>
      <c r="C298" s="2" t="s">
        <v>6</v>
      </c>
      <c r="D298" s="2" t="s">
        <v>28</v>
      </c>
      <c r="E298" s="37"/>
      <c r="F298" s="37"/>
      <c r="G298" s="7">
        <f>G299+G305</f>
        <v>2698.8510000000001</v>
      </c>
      <c r="H298" s="7">
        <f>H299+H305</f>
        <v>2723.54</v>
      </c>
    </row>
    <row r="299" spans="1:8" ht="93.75">
      <c r="A299" s="4" t="s">
        <v>378</v>
      </c>
      <c r="B299" s="26">
        <v>380</v>
      </c>
      <c r="C299" s="6" t="s">
        <v>6</v>
      </c>
      <c r="D299" s="6" t="s">
        <v>28</v>
      </c>
      <c r="E299" s="6" t="s">
        <v>91</v>
      </c>
      <c r="F299" s="6" t="s">
        <v>7</v>
      </c>
      <c r="G299" s="7">
        <f>G300</f>
        <v>2636.8510000000001</v>
      </c>
      <c r="H299" s="7">
        <f>H300</f>
        <v>2707.34</v>
      </c>
    </row>
    <row r="300" spans="1:8" ht="75">
      <c r="A300" s="31" t="s">
        <v>299</v>
      </c>
      <c r="B300" s="26">
        <v>380</v>
      </c>
      <c r="C300" s="6" t="s">
        <v>6</v>
      </c>
      <c r="D300" s="6" t="s">
        <v>28</v>
      </c>
      <c r="E300" s="6" t="s">
        <v>92</v>
      </c>
      <c r="F300" s="6"/>
      <c r="G300" s="7">
        <f>G301</f>
        <v>2636.8510000000001</v>
      </c>
      <c r="H300" s="7">
        <f>H301</f>
        <v>2707.34</v>
      </c>
    </row>
    <row r="301" spans="1:8">
      <c r="A301" s="4" t="s">
        <v>14</v>
      </c>
      <c r="B301" s="26">
        <v>380</v>
      </c>
      <c r="C301" s="6" t="s">
        <v>6</v>
      </c>
      <c r="D301" s="6" t="s">
        <v>28</v>
      </c>
      <c r="E301" s="6" t="s">
        <v>93</v>
      </c>
      <c r="F301" s="6" t="s">
        <v>7</v>
      </c>
      <c r="G301" s="7">
        <f>G302+G303+G304</f>
        <v>2636.8510000000001</v>
      </c>
      <c r="H301" s="7">
        <f>H302+H303+H304</f>
        <v>2707.34</v>
      </c>
    </row>
    <row r="302" spans="1:8" ht="112.5">
      <c r="A302" s="4" t="s">
        <v>10</v>
      </c>
      <c r="B302" s="26">
        <v>380</v>
      </c>
      <c r="C302" s="6" t="s">
        <v>6</v>
      </c>
      <c r="D302" s="6" t="s">
        <v>28</v>
      </c>
      <c r="E302" s="6" t="s">
        <v>93</v>
      </c>
      <c r="F302" s="6" t="s">
        <v>11</v>
      </c>
      <c r="G302" s="7">
        <v>2307.3510000000001</v>
      </c>
      <c r="H302" s="7">
        <v>2376.42</v>
      </c>
    </row>
    <row r="303" spans="1:8" ht="37.5">
      <c r="A303" s="4" t="s">
        <v>15</v>
      </c>
      <c r="B303" s="26">
        <v>380</v>
      </c>
      <c r="C303" s="6" t="s">
        <v>6</v>
      </c>
      <c r="D303" s="6" t="s">
        <v>28</v>
      </c>
      <c r="E303" s="6" t="s">
        <v>93</v>
      </c>
      <c r="F303" s="6" t="s">
        <v>16</v>
      </c>
      <c r="G303" s="7">
        <v>319.5</v>
      </c>
      <c r="H303" s="7">
        <v>320.92</v>
      </c>
    </row>
    <row r="304" spans="1:8">
      <c r="A304" s="4" t="s">
        <v>17</v>
      </c>
      <c r="B304" s="26">
        <v>380</v>
      </c>
      <c r="C304" s="6" t="s">
        <v>6</v>
      </c>
      <c r="D304" s="6" t="s">
        <v>28</v>
      </c>
      <c r="E304" s="6" t="s">
        <v>93</v>
      </c>
      <c r="F304" s="6" t="s">
        <v>18</v>
      </c>
      <c r="G304" s="7">
        <v>10</v>
      </c>
      <c r="H304" s="7">
        <v>10</v>
      </c>
    </row>
    <row r="305" spans="1:8" ht="37.5">
      <c r="A305" s="4" t="s">
        <v>283</v>
      </c>
      <c r="B305" s="26">
        <v>380</v>
      </c>
      <c r="C305" s="6" t="s">
        <v>6</v>
      </c>
      <c r="D305" s="6" t="s">
        <v>28</v>
      </c>
      <c r="E305" s="6" t="s">
        <v>94</v>
      </c>
      <c r="F305" s="6"/>
      <c r="G305" s="7">
        <f>G306+G308</f>
        <v>62</v>
      </c>
      <c r="H305" s="7">
        <f>H306+H308</f>
        <v>16.2</v>
      </c>
    </row>
    <row r="306" spans="1:8" ht="93.75">
      <c r="A306" s="4" t="s">
        <v>206</v>
      </c>
      <c r="B306" s="26">
        <v>380</v>
      </c>
      <c r="C306" s="6" t="s">
        <v>6</v>
      </c>
      <c r="D306" s="6" t="s">
        <v>28</v>
      </c>
      <c r="E306" s="6" t="s">
        <v>428</v>
      </c>
      <c r="F306" s="6"/>
      <c r="G306" s="7">
        <f>G307</f>
        <v>45.8</v>
      </c>
      <c r="H306" s="7">
        <f>H307</f>
        <v>0</v>
      </c>
    </row>
    <row r="307" spans="1:8" ht="112.5">
      <c r="A307" s="4" t="s">
        <v>10</v>
      </c>
      <c r="B307" s="26">
        <v>380</v>
      </c>
      <c r="C307" s="6" t="s">
        <v>6</v>
      </c>
      <c r="D307" s="6" t="s">
        <v>28</v>
      </c>
      <c r="E307" s="6" t="s">
        <v>428</v>
      </c>
      <c r="F307" s="6">
        <v>100</v>
      </c>
      <c r="G307" s="7">
        <v>45.8</v>
      </c>
      <c r="H307" s="53">
        <v>0</v>
      </c>
    </row>
    <row r="308" spans="1:8" ht="37.5">
      <c r="A308" s="4" t="s">
        <v>172</v>
      </c>
      <c r="B308" s="26">
        <v>380</v>
      </c>
      <c r="C308" s="6" t="s">
        <v>6</v>
      </c>
      <c r="D308" s="6" t="s">
        <v>28</v>
      </c>
      <c r="E308" s="6" t="s">
        <v>218</v>
      </c>
      <c r="F308" s="6"/>
      <c r="G308" s="7">
        <f>G309</f>
        <v>16.2</v>
      </c>
      <c r="H308" s="7">
        <f>H309</f>
        <v>16.2</v>
      </c>
    </row>
    <row r="309" spans="1:8" ht="37.5">
      <c r="A309" s="4" t="s">
        <v>15</v>
      </c>
      <c r="B309" s="26">
        <v>380</v>
      </c>
      <c r="C309" s="6" t="s">
        <v>6</v>
      </c>
      <c r="D309" s="6" t="s">
        <v>28</v>
      </c>
      <c r="E309" s="6" t="s">
        <v>218</v>
      </c>
      <c r="F309" s="6">
        <v>200</v>
      </c>
      <c r="G309" s="7">
        <v>16.2</v>
      </c>
      <c r="H309" s="53">
        <v>16.2</v>
      </c>
    </row>
    <row r="310" spans="1:8" ht="58.5">
      <c r="A310" s="22" t="s">
        <v>71</v>
      </c>
      <c r="B310" s="38">
        <v>390</v>
      </c>
      <c r="C310" s="24"/>
      <c r="D310" s="24"/>
      <c r="E310" s="24"/>
      <c r="F310" s="24"/>
      <c r="G310" s="25">
        <f>G311+G420+G333</f>
        <v>1081540.3819999998</v>
      </c>
      <c r="H310" s="25">
        <f>H311+H420+H333</f>
        <v>1078531.2819999999</v>
      </c>
    </row>
    <row r="311" spans="1:8">
      <c r="A311" s="4" t="s">
        <v>5</v>
      </c>
      <c r="B311" s="5">
        <v>390</v>
      </c>
      <c r="C311" s="2" t="s">
        <v>6</v>
      </c>
      <c r="D311" s="2"/>
      <c r="E311" s="2"/>
      <c r="F311" s="2"/>
      <c r="G311" s="7">
        <f>G312+G324</f>
        <v>7458.0820000000003</v>
      </c>
      <c r="H311" s="7">
        <f>H312+H324</f>
        <v>7678.5819999999994</v>
      </c>
    </row>
    <row r="312" spans="1:8" ht="112.5">
      <c r="A312" s="4" t="s">
        <v>19</v>
      </c>
      <c r="B312" s="26">
        <v>390</v>
      </c>
      <c r="C312" s="6" t="s">
        <v>6</v>
      </c>
      <c r="D312" s="6" t="s">
        <v>20</v>
      </c>
      <c r="E312" s="6" t="s">
        <v>7</v>
      </c>
      <c r="F312" s="6" t="s">
        <v>7</v>
      </c>
      <c r="G312" s="7">
        <f>G313+G319</f>
        <v>2867.636</v>
      </c>
      <c r="H312" s="7">
        <f>H313+H319</f>
        <v>2943.08</v>
      </c>
    </row>
    <row r="313" spans="1:8" ht="75">
      <c r="A313" s="4" t="s">
        <v>362</v>
      </c>
      <c r="B313" s="26">
        <v>390</v>
      </c>
      <c r="C313" s="2" t="s">
        <v>6</v>
      </c>
      <c r="D313" s="2" t="s">
        <v>20</v>
      </c>
      <c r="E313" s="6" t="s">
        <v>130</v>
      </c>
      <c r="F313" s="6"/>
      <c r="G313" s="7">
        <f t="shared" ref="G313:H315" si="28">G314</f>
        <v>462.59999999999997</v>
      </c>
      <c r="H313" s="7">
        <f t="shared" si="28"/>
        <v>480.59999999999997</v>
      </c>
    </row>
    <row r="314" spans="1:8" ht="37.5">
      <c r="A314" s="4" t="s">
        <v>379</v>
      </c>
      <c r="B314" s="26">
        <v>390</v>
      </c>
      <c r="C314" s="2" t="s">
        <v>6</v>
      </c>
      <c r="D314" s="2" t="s">
        <v>20</v>
      </c>
      <c r="E314" s="2" t="s">
        <v>134</v>
      </c>
      <c r="F314" s="6"/>
      <c r="G314" s="7">
        <f t="shared" si="28"/>
        <v>462.59999999999997</v>
      </c>
      <c r="H314" s="7">
        <f t="shared" si="28"/>
        <v>480.59999999999997</v>
      </c>
    </row>
    <row r="315" spans="1:8" ht="187.5">
      <c r="A315" s="39" t="s">
        <v>137</v>
      </c>
      <c r="B315" s="2" t="s">
        <v>153</v>
      </c>
      <c r="C315" s="2" t="s">
        <v>6</v>
      </c>
      <c r="D315" s="2" t="s">
        <v>20</v>
      </c>
      <c r="E315" s="2" t="s">
        <v>138</v>
      </c>
      <c r="F315" s="7" t="str">
        <f>F316</f>
        <v/>
      </c>
      <c r="G315" s="7">
        <f t="shared" si="28"/>
        <v>462.59999999999997</v>
      </c>
      <c r="H315" s="7">
        <f t="shared" si="28"/>
        <v>480.59999999999997</v>
      </c>
    </row>
    <row r="316" spans="1:8" ht="37.5">
      <c r="A316" s="4" t="s">
        <v>247</v>
      </c>
      <c r="B316" s="26">
        <v>390</v>
      </c>
      <c r="C316" s="6" t="s">
        <v>6</v>
      </c>
      <c r="D316" s="6" t="s">
        <v>20</v>
      </c>
      <c r="E316" s="6" t="s">
        <v>81</v>
      </c>
      <c r="F316" s="6" t="s">
        <v>7</v>
      </c>
      <c r="G316" s="7">
        <f>G317+G318</f>
        <v>462.59999999999997</v>
      </c>
      <c r="H316" s="7">
        <f>H317+H318</f>
        <v>480.59999999999997</v>
      </c>
    </row>
    <row r="317" spans="1:8" ht="112.5">
      <c r="A317" s="4" t="s">
        <v>10</v>
      </c>
      <c r="B317" s="26">
        <v>390</v>
      </c>
      <c r="C317" s="6" t="s">
        <v>6</v>
      </c>
      <c r="D317" s="6" t="s">
        <v>20</v>
      </c>
      <c r="E317" s="6" t="s">
        <v>81</v>
      </c>
      <c r="F317" s="6" t="s">
        <v>11</v>
      </c>
      <c r="G317" s="7">
        <v>452.7</v>
      </c>
      <c r="H317" s="7">
        <v>470.7</v>
      </c>
    </row>
    <row r="318" spans="1:8" ht="37.5">
      <c r="A318" s="4" t="s">
        <v>15</v>
      </c>
      <c r="B318" s="26">
        <v>390</v>
      </c>
      <c r="C318" s="6" t="s">
        <v>6</v>
      </c>
      <c r="D318" s="6" t="s">
        <v>20</v>
      </c>
      <c r="E318" s="6" t="s">
        <v>81</v>
      </c>
      <c r="F318" s="6" t="s">
        <v>16</v>
      </c>
      <c r="G318" s="7">
        <v>9.9</v>
      </c>
      <c r="H318" s="7">
        <v>9.9</v>
      </c>
    </row>
    <row r="319" spans="1:8" ht="37.5">
      <c r="A319" s="4" t="s">
        <v>283</v>
      </c>
      <c r="B319" s="26">
        <v>390</v>
      </c>
      <c r="C319" s="6" t="s">
        <v>6</v>
      </c>
      <c r="D319" s="6" t="s">
        <v>20</v>
      </c>
      <c r="E319" s="6" t="s">
        <v>77</v>
      </c>
      <c r="F319" s="6" t="s">
        <v>7</v>
      </c>
      <c r="G319" s="7">
        <f>G320</f>
        <v>2405.0360000000001</v>
      </c>
      <c r="H319" s="7">
        <f>H320</f>
        <v>2462.48</v>
      </c>
    </row>
    <row r="320" spans="1:8">
      <c r="A320" s="4" t="s">
        <v>14</v>
      </c>
      <c r="B320" s="26">
        <v>390</v>
      </c>
      <c r="C320" s="6" t="s">
        <v>6</v>
      </c>
      <c r="D320" s="6" t="s">
        <v>20</v>
      </c>
      <c r="E320" s="6" t="s">
        <v>79</v>
      </c>
      <c r="F320" s="6" t="s">
        <v>7</v>
      </c>
      <c r="G320" s="7">
        <f>G321+G322+G323</f>
        <v>2405.0360000000001</v>
      </c>
      <c r="H320" s="7">
        <f>H321+H322+H323</f>
        <v>2462.48</v>
      </c>
    </row>
    <row r="321" spans="1:11" ht="112.5">
      <c r="A321" s="4" t="s">
        <v>10</v>
      </c>
      <c r="B321" s="26">
        <v>390</v>
      </c>
      <c r="C321" s="6" t="s">
        <v>6</v>
      </c>
      <c r="D321" s="6" t="s">
        <v>20</v>
      </c>
      <c r="E321" s="6" t="s">
        <v>79</v>
      </c>
      <c r="F321" s="6" t="s">
        <v>11</v>
      </c>
      <c r="G321" s="7">
        <v>1914.845</v>
      </c>
      <c r="H321" s="7">
        <v>1972.289</v>
      </c>
    </row>
    <row r="322" spans="1:11" ht="37.5">
      <c r="A322" s="4" t="s">
        <v>15</v>
      </c>
      <c r="B322" s="26">
        <v>390</v>
      </c>
      <c r="C322" s="6" t="s">
        <v>6</v>
      </c>
      <c r="D322" s="6" t="s">
        <v>20</v>
      </c>
      <c r="E322" s="6" t="s">
        <v>79</v>
      </c>
      <c r="F322" s="6" t="s">
        <v>16</v>
      </c>
      <c r="G322" s="7">
        <v>482.59100000000001</v>
      </c>
      <c r="H322" s="7">
        <v>482.59100000000001</v>
      </c>
    </row>
    <row r="323" spans="1:11">
      <c r="A323" s="4" t="s">
        <v>17</v>
      </c>
      <c r="B323" s="26">
        <v>390</v>
      </c>
      <c r="C323" s="6" t="s">
        <v>6</v>
      </c>
      <c r="D323" s="6" t="s">
        <v>20</v>
      </c>
      <c r="E323" s="6" t="s">
        <v>79</v>
      </c>
      <c r="F323" s="6" t="s">
        <v>18</v>
      </c>
      <c r="G323" s="7">
        <v>7.6</v>
      </c>
      <c r="H323" s="7">
        <v>7.6</v>
      </c>
    </row>
    <row r="324" spans="1:11">
      <c r="A324" s="4" t="s">
        <v>27</v>
      </c>
      <c r="B324" s="26">
        <v>390</v>
      </c>
      <c r="C324" s="2" t="s">
        <v>6</v>
      </c>
      <c r="D324" s="6">
        <v>13</v>
      </c>
      <c r="E324" s="6"/>
      <c r="F324" s="6"/>
      <c r="G324" s="7">
        <f>G325</f>
        <v>4590.4459999999999</v>
      </c>
      <c r="H324" s="7">
        <f>H325</f>
        <v>4735.5019999999995</v>
      </c>
    </row>
    <row r="325" spans="1:11" ht="37.5">
      <c r="A325" s="4" t="s">
        <v>283</v>
      </c>
      <c r="B325" s="26">
        <v>390</v>
      </c>
      <c r="C325" s="6" t="s">
        <v>6</v>
      </c>
      <c r="D325" s="6">
        <v>13</v>
      </c>
      <c r="E325" s="6" t="s">
        <v>77</v>
      </c>
      <c r="F325" s="6"/>
      <c r="G325" s="7">
        <f>G326+G328+G331</f>
        <v>4590.4459999999999</v>
      </c>
      <c r="H325" s="7">
        <f>H326+H328+H331</f>
        <v>4735.5019999999995</v>
      </c>
    </row>
    <row r="326" spans="1:11" ht="37.5">
      <c r="A326" s="4" t="s">
        <v>72</v>
      </c>
      <c r="B326" s="26">
        <v>390</v>
      </c>
      <c r="C326" s="6" t="s">
        <v>6</v>
      </c>
      <c r="D326" s="6">
        <v>13</v>
      </c>
      <c r="E326" s="6" t="s">
        <v>80</v>
      </c>
      <c r="F326" s="21" t="s">
        <v>7</v>
      </c>
      <c r="G326" s="7">
        <f>G327</f>
        <v>22.268999999999998</v>
      </c>
      <c r="H326" s="7">
        <f>H327</f>
        <v>22.268999999999998</v>
      </c>
    </row>
    <row r="327" spans="1:11">
      <c r="A327" s="4" t="s">
        <v>17</v>
      </c>
      <c r="B327" s="26">
        <v>390</v>
      </c>
      <c r="C327" s="6" t="s">
        <v>6</v>
      </c>
      <c r="D327" s="6">
        <v>13</v>
      </c>
      <c r="E327" s="6" t="s">
        <v>80</v>
      </c>
      <c r="F327" s="6" t="s">
        <v>18</v>
      </c>
      <c r="G327" s="7">
        <v>22.268999999999998</v>
      </c>
      <c r="H327" s="7">
        <v>22.268999999999998</v>
      </c>
    </row>
    <row r="328" spans="1:11">
      <c r="A328" s="4" t="s">
        <v>74</v>
      </c>
      <c r="B328" s="26">
        <v>390</v>
      </c>
      <c r="C328" s="6" t="s">
        <v>6</v>
      </c>
      <c r="D328" s="6" t="s">
        <v>28</v>
      </c>
      <c r="E328" s="6" t="s">
        <v>84</v>
      </c>
      <c r="F328" s="6"/>
      <c r="G328" s="7">
        <f>G330+G329</f>
        <v>4556.027</v>
      </c>
      <c r="H328" s="7">
        <f>H330+H329</f>
        <v>4701.0829999999996</v>
      </c>
    </row>
    <row r="329" spans="1:11" ht="37.5">
      <c r="A329" s="4" t="s">
        <v>15</v>
      </c>
      <c r="B329" s="26">
        <v>390</v>
      </c>
      <c r="C329" s="6" t="s">
        <v>6</v>
      </c>
      <c r="D329" s="6" t="s">
        <v>28</v>
      </c>
      <c r="E329" s="6" t="s">
        <v>84</v>
      </c>
      <c r="F329" s="6">
        <v>200</v>
      </c>
      <c r="G329" s="7">
        <v>606.67999999999995</v>
      </c>
      <c r="H329" s="53">
        <v>633.85599999999999</v>
      </c>
    </row>
    <row r="330" spans="1:11" ht="56.25">
      <c r="A330" s="4" t="s">
        <v>37</v>
      </c>
      <c r="B330" s="26">
        <v>390</v>
      </c>
      <c r="C330" s="6" t="s">
        <v>6</v>
      </c>
      <c r="D330" s="6" t="s">
        <v>28</v>
      </c>
      <c r="E330" s="6" t="s">
        <v>84</v>
      </c>
      <c r="F330" s="6">
        <v>600</v>
      </c>
      <c r="G330" s="7">
        <v>3949.3470000000002</v>
      </c>
      <c r="H330" s="53">
        <v>4067.2269999999999</v>
      </c>
    </row>
    <row r="331" spans="1:11" ht="37.5">
      <c r="A331" s="4" t="s">
        <v>172</v>
      </c>
      <c r="B331" s="26">
        <v>390</v>
      </c>
      <c r="C331" s="6" t="s">
        <v>6</v>
      </c>
      <c r="D331" s="6" t="s">
        <v>28</v>
      </c>
      <c r="E331" s="6" t="s">
        <v>218</v>
      </c>
      <c r="F331" s="6"/>
      <c r="G331" s="7">
        <f>G332</f>
        <v>12.15</v>
      </c>
      <c r="H331" s="7">
        <f>H332</f>
        <v>12.15</v>
      </c>
    </row>
    <row r="332" spans="1:11" ht="37.5">
      <c r="A332" s="4" t="s">
        <v>15</v>
      </c>
      <c r="B332" s="26">
        <v>390</v>
      </c>
      <c r="C332" s="6" t="s">
        <v>6</v>
      </c>
      <c r="D332" s="6" t="s">
        <v>28</v>
      </c>
      <c r="E332" s="6" t="s">
        <v>218</v>
      </c>
      <c r="F332" s="6">
        <v>200</v>
      </c>
      <c r="G332" s="7">
        <v>12.15</v>
      </c>
      <c r="H332" s="53">
        <v>12.15</v>
      </c>
    </row>
    <row r="333" spans="1:11" ht="19.5">
      <c r="A333" s="4" t="s">
        <v>154</v>
      </c>
      <c r="B333" s="26">
        <v>390</v>
      </c>
      <c r="C333" s="6" t="s">
        <v>48</v>
      </c>
      <c r="D333" s="29"/>
      <c r="E333" s="29" t="s">
        <v>7</v>
      </c>
      <c r="F333" s="32" t="s">
        <v>7</v>
      </c>
      <c r="G333" s="7">
        <f>G334+G345+G375+G363+G369</f>
        <v>1062116.5999999999</v>
      </c>
      <c r="H333" s="7">
        <f>H334+H345+H375+H363+H369</f>
        <v>1058444.5999999999</v>
      </c>
      <c r="J333" s="12"/>
      <c r="K333" s="12"/>
    </row>
    <row r="334" spans="1:11">
      <c r="A334" s="4" t="s">
        <v>36</v>
      </c>
      <c r="B334" s="26">
        <v>390</v>
      </c>
      <c r="C334" s="6" t="s">
        <v>48</v>
      </c>
      <c r="D334" s="6" t="s">
        <v>6</v>
      </c>
      <c r="E334" s="6" t="s">
        <v>7</v>
      </c>
      <c r="F334" s="27" t="s">
        <v>7</v>
      </c>
      <c r="G334" s="7">
        <f>G335</f>
        <v>333895.68800000002</v>
      </c>
      <c r="H334" s="7">
        <f>H335</f>
        <v>323013</v>
      </c>
    </row>
    <row r="335" spans="1:11" ht="75">
      <c r="A335" s="4" t="s">
        <v>362</v>
      </c>
      <c r="B335" s="26">
        <v>390</v>
      </c>
      <c r="C335" s="6" t="s">
        <v>48</v>
      </c>
      <c r="D335" s="6" t="s">
        <v>6</v>
      </c>
      <c r="E335" s="6" t="s">
        <v>130</v>
      </c>
      <c r="F335" s="27" t="s">
        <v>7</v>
      </c>
      <c r="G335" s="7">
        <f>G336</f>
        <v>333895.68800000002</v>
      </c>
      <c r="H335" s="7">
        <f>H336</f>
        <v>323013</v>
      </c>
    </row>
    <row r="336" spans="1:11" ht="37.5">
      <c r="A336" s="4" t="s">
        <v>380</v>
      </c>
      <c r="B336" s="26">
        <v>390</v>
      </c>
      <c r="C336" s="6" t="s">
        <v>48</v>
      </c>
      <c r="D336" s="6" t="s">
        <v>6</v>
      </c>
      <c r="E336" s="6" t="s">
        <v>131</v>
      </c>
      <c r="F336" s="27" t="s">
        <v>7</v>
      </c>
      <c r="G336" s="7">
        <f>G337+G340</f>
        <v>333895.68800000002</v>
      </c>
      <c r="H336" s="7">
        <f>H337+H340</f>
        <v>323013</v>
      </c>
    </row>
    <row r="337" spans="1:8" ht="112.5">
      <c r="A337" s="4" t="s">
        <v>312</v>
      </c>
      <c r="B337" s="26">
        <v>390</v>
      </c>
      <c r="C337" s="2" t="s">
        <v>48</v>
      </c>
      <c r="D337" s="2" t="s">
        <v>6</v>
      </c>
      <c r="E337" s="6" t="s">
        <v>132</v>
      </c>
      <c r="F337" s="27"/>
      <c r="G337" s="7">
        <f>G338</f>
        <v>106030.8</v>
      </c>
      <c r="H337" s="7">
        <f>H338</f>
        <v>106030.8</v>
      </c>
    </row>
    <row r="338" spans="1:8" ht="131.25">
      <c r="A338" s="4" t="s">
        <v>199</v>
      </c>
      <c r="B338" s="26">
        <v>390</v>
      </c>
      <c r="C338" s="6" t="s">
        <v>48</v>
      </c>
      <c r="D338" s="6" t="s">
        <v>6</v>
      </c>
      <c r="E338" s="6" t="s">
        <v>140</v>
      </c>
      <c r="F338" s="27" t="s">
        <v>7</v>
      </c>
      <c r="G338" s="7">
        <f>G339</f>
        <v>106030.8</v>
      </c>
      <c r="H338" s="7">
        <f>H339</f>
        <v>106030.8</v>
      </c>
    </row>
    <row r="339" spans="1:8" ht="56.25">
      <c r="A339" s="4" t="s">
        <v>37</v>
      </c>
      <c r="B339" s="26">
        <v>390</v>
      </c>
      <c r="C339" s="6" t="s">
        <v>48</v>
      </c>
      <c r="D339" s="6" t="s">
        <v>6</v>
      </c>
      <c r="E339" s="6" t="s">
        <v>140</v>
      </c>
      <c r="F339" s="6" t="s">
        <v>38</v>
      </c>
      <c r="G339" s="7">
        <v>106030.8</v>
      </c>
      <c r="H339" s="53">
        <v>106030.8</v>
      </c>
    </row>
    <row r="340" spans="1:8">
      <c r="A340" s="4" t="s">
        <v>301</v>
      </c>
      <c r="B340" s="5">
        <v>390</v>
      </c>
      <c r="C340" s="2" t="s">
        <v>48</v>
      </c>
      <c r="D340" s="2" t="s">
        <v>6</v>
      </c>
      <c r="E340" s="6" t="s">
        <v>133</v>
      </c>
      <c r="F340" s="6"/>
      <c r="G340" s="7">
        <f>G343+G341</f>
        <v>227864.88800000001</v>
      </c>
      <c r="H340" s="7">
        <f>H343+H341</f>
        <v>216982.2</v>
      </c>
    </row>
    <row r="341" spans="1:8" ht="37.5">
      <c r="A341" s="4" t="s">
        <v>341</v>
      </c>
      <c r="B341" s="5">
        <v>390</v>
      </c>
      <c r="C341" s="2" t="s">
        <v>48</v>
      </c>
      <c r="D341" s="2" t="s">
        <v>6</v>
      </c>
      <c r="E341" s="6" t="s">
        <v>221</v>
      </c>
      <c r="F341" s="6"/>
      <c r="G341" s="7">
        <f>G342</f>
        <v>10211</v>
      </c>
      <c r="H341" s="7">
        <f>H342</f>
        <v>10211</v>
      </c>
    </row>
    <row r="342" spans="1:8" ht="56.25">
      <c r="A342" s="4" t="s">
        <v>37</v>
      </c>
      <c r="B342" s="5">
        <v>390</v>
      </c>
      <c r="C342" s="2" t="s">
        <v>48</v>
      </c>
      <c r="D342" s="2" t="s">
        <v>6</v>
      </c>
      <c r="E342" s="6" t="s">
        <v>221</v>
      </c>
      <c r="F342" s="6">
        <v>600</v>
      </c>
      <c r="G342" s="7">
        <f>20211-10000</f>
        <v>10211</v>
      </c>
      <c r="H342" s="7">
        <f>30211-20000</f>
        <v>10211</v>
      </c>
    </row>
    <row r="343" spans="1:8" ht="37.5">
      <c r="A343" s="4" t="s">
        <v>227</v>
      </c>
      <c r="B343" s="26">
        <v>390</v>
      </c>
      <c r="C343" s="2" t="s">
        <v>48</v>
      </c>
      <c r="D343" s="2" t="s">
        <v>6</v>
      </c>
      <c r="E343" s="6" t="s">
        <v>213</v>
      </c>
      <c r="F343" s="6"/>
      <c r="G343" s="7">
        <f>G344</f>
        <v>217653.88800000001</v>
      </c>
      <c r="H343" s="7">
        <f>H344</f>
        <v>206771.20000000001</v>
      </c>
    </row>
    <row r="344" spans="1:8" ht="56.25">
      <c r="A344" s="4" t="s">
        <v>37</v>
      </c>
      <c r="B344" s="26">
        <v>390</v>
      </c>
      <c r="C344" s="2" t="s">
        <v>48</v>
      </c>
      <c r="D344" s="2" t="s">
        <v>6</v>
      </c>
      <c r="E344" s="6" t="s">
        <v>213</v>
      </c>
      <c r="F344" s="6">
        <v>600</v>
      </c>
      <c r="G344" s="7">
        <f>218213.5-559.612</f>
        <v>217653.88800000001</v>
      </c>
      <c r="H344" s="53">
        <v>206771.20000000001</v>
      </c>
    </row>
    <row r="345" spans="1:8">
      <c r="A345" s="4" t="s">
        <v>39</v>
      </c>
      <c r="B345" s="26">
        <v>390</v>
      </c>
      <c r="C345" s="6" t="s">
        <v>48</v>
      </c>
      <c r="D345" s="6" t="s">
        <v>9</v>
      </c>
      <c r="E345" s="27" t="s">
        <v>7</v>
      </c>
      <c r="F345" s="27"/>
      <c r="G345" s="7">
        <f>G346</f>
        <v>695094.99999999988</v>
      </c>
      <c r="H345" s="7">
        <f>H346</f>
        <v>702112.9879999999</v>
      </c>
    </row>
    <row r="346" spans="1:8" ht="75">
      <c r="A346" s="4" t="s">
        <v>362</v>
      </c>
      <c r="B346" s="26">
        <v>390</v>
      </c>
      <c r="C346" s="6" t="s">
        <v>48</v>
      </c>
      <c r="D346" s="6" t="s">
        <v>9</v>
      </c>
      <c r="E346" s="6" t="s">
        <v>130</v>
      </c>
      <c r="F346" s="27" t="s">
        <v>7</v>
      </c>
      <c r="G346" s="7">
        <f>G347</f>
        <v>695094.99999999988</v>
      </c>
      <c r="H346" s="7">
        <f>H347</f>
        <v>702112.9879999999</v>
      </c>
    </row>
    <row r="347" spans="1:8" ht="37.5">
      <c r="A347" s="4" t="s">
        <v>379</v>
      </c>
      <c r="B347" s="26">
        <v>390</v>
      </c>
      <c r="C347" s="6" t="s">
        <v>48</v>
      </c>
      <c r="D347" s="6" t="s">
        <v>9</v>
      </c>
      <c r="E347" s="6" t="s">
        <v>134</v>
      </c>
      <c r="F347" s="6"/>
      <c r="G347" s="7">
        <f>G348+G353+G358</f>
        <v>695094.99999999988</v>
      </c>
      <c r="H347" s="7">
        <f>H348+H353+H358</f>
        <v>702112.9879999999</v>
      </c>
    </row>
    <row r="348" spans="1:8">
      <c r="A348" s="4" t="s">
        <v>302</v>
      </c>
      <c r="B348" s="26">
        <v>390</v>
      </c>
      <c r="C348" s="6" t="s">
        <v>48</v>
      </c>
      <c r="D348" s="6" t="s">
        <v>9</v>
      </c>
      <c r="E348" s="6" t="s">
        <v>135</v>
      </c>
      <c r="F348" s="6"/>
      <c r="G348" s="7">
        <f>G351+G349</f>
        <v>420407.6</v>
      </c>
      <c r="H348" s="7">
        <f>H351+H349</f>
        <v>426516.68799999997</v>
      </c>
    </row>
    <row r="349" spans="1:8" ht="56.25">
      <c r="A349" s="4" t="s">
        <v>228</v>
      </c>
      <c r="B349" s="26">
        <v>390</v>
      </c>
      <c r="C349" s="2" t="s">
        <v>48</v>
      </c>
      <c r="D349" s="2" t="s">
        <v>9</v>
      </c>
      <c r="E349" s="2" t="s">
        <v>136</v>
      </c>
      <c r="F349" s="6"/>
      <c r="G349" s="7">
        <f>G350</f>
        <v>109149.588</v>
      </c>
      <c r="H349" s="7">
        <f>H350</f>
        <v>139659.88800000001</v>
      </c>
    </row>
    <row r="350" spans="1:8" ht="56.25">
      <c r="A350" s="4" t="s">
        <v>37</v>
      </c>
      <c r="B350" s="26">
        <v>390</v>
      </c>
      <c r="C350" s="2" t="s">
        <v>48</v>
      </c>
      <c r="D350" s="2" t="s">
        <v>9</v>
      </c>
      <c r="E350" s="2" t="s">
        <v>136</v>
      </c>
      <c r="F350" s="6">
        <v>600</v>
      </c>
      <c r="G350" s="7">
        <f>70000+39149.588</f>
        <v>109149.588</v>
      </c>
      <c r="H350" s="59">
        <f>112200+27459.888</f>
        <v>139659.88800000001</v>
      </c>
    </row>
    <row r="351" spans="1:8" ht="93.75">
      <c r="A351" s="48" t="s">
        <v>229</v>
      </c>
      <c r="B351" s="26">
        <v>390</v>
      </c>
      <c r="C351" s="2" t="s">
        <v>48</v>
      </c>
      <c r="D351" s="2" t="s">
        <v>9</v>
      </c>
      <c r="E351" s="2" t="s">
        <v>214</v>
      </c>
      <c r="F351" s="6"/>
      <c r="G351" s="7">
        <f>G352</f>
        <v>311258.01199999999</v>
      </c>
      <c r="H351" s="7">
        <f>H352</f>
        <v>286856.8</v>
      </c>
    </row>
    <row r="352" spans="1:8" ht="56.25">
      <c r="A352" s="4" t="s">
        <v>37</v>
      </c>
      <c r="B352" s="26">
        <v>390</v>
      </c>
      <c r="C352" s="2" t="s">
        <v>48</v>
      </c>
      <c r="D352" s="2" t="s">
        <v>9</v>
      </c>
      <c r="E352" s="2" t="s">
        <v>214</v>
      </c>
      <c r="F352" s="6">
        <v>600</v>
      </c>
      <c r="G352" s="7">
        <f>350407.6-39149.588</f>
        <v>311258.01199999999</v>
      </c>
      <c r="H352" s="7">
        <f>295695.2-8838.4</f>
        <v>286856.8</v>
      </c>
    </row>
    <row r="353" spans="1:11" ht="187.5">
      <c r="A353" s="39" t="s">
        <v>137</v>
      </c>
      <c r="B353" s="26">
        <v>390</v>
      </c>
      <c r="C353" s="2" t="s">
        <v>48</v>
      </c>
      <c r="D353" s="2" t="s">
        <v>9</v>
      </c>
      <c r="E353" s="2" t="s">
        <v>138</v>
      </c>
      <c r="F353" s="2"/>
      <c r="G353" s="7">
        <f>G354+G356</f>
        <v>251987.69999999998</v>
      </c>
      <c r="H353" s="7">
        <f>H354+H356</f>
        <v>251987.69999999998</v>
      </c>
    </row>
    <row r="354" spans="1:11" ht="187.5">
      <c r="A354" s="39" t="s">
        <v>198</v>
      </c>
      <c r="B354" s="26">
        <v>390</v>
      </c>
      <c r="C354" s="2" t="s">
        <v>48</v>
      </c>
      <c r="D354" s="2" t="s">
        <v>9</v>
      </c>
      <c r="E354" s="2" t="s">
        <v>139</v>
      </c>
      <c r="F354" s="6" t="s">
        <v>7</v>
      </c>
      <c r="G354" s="7">
        <f>G355</f>
        <v>228707.9</v>
      </c>
      <c r="H354" s="7">
        <f>H355</f>
        <v>228707.9</v>
      </c>
    </row>
    <row r="355" spans="1:11" ht="56.25">
      <c r="A355" s="4" t="s">
        <v>37</v>
      </c>
      <c r="B355" s="26">
        <v>390</v>
      </c>
      <c r="C355" s="6" t="s">
        <v>48</v>
      </c>
      <c r="D355" s="6" t="s">
        <v>9</v>
      </c>
      <c r="E355" s="2" t="s">
        <v>139</v>
      </c>
      <c r="F355" s="6" t="s">
        <v>38</v>
      </c>
      <c r="G355" s="7">
        <v>228707.9</v>
      </c>
      <c r="H355" s="53">
        <v>228707.9</v>
      </c>
    </row>
    <row r="356" spans="1:11" ht="281.25">
      <c r="A356" s="56" t="s">
        <v>246</v>
      </c>
      <c r="B356" s="26">
        <v>390</v>
      </c>
      <c r="C356" s="6" t="s">
        <v>48</v>
      </c>
      <c r="D356" s="6" t="s">
        <v>9</v>
      </c>
      <c r="E356" s="2" t="s">
        <v>233</v>
      </c>
      <c r="F356" s="6"/>
      <c r="G356" s="7">
        <f>G357</f>
        <v>23279.8</v>
      </c>
      <c r="H356" s="7">
        <f>H357</f>
        <v>23279.8</v>
      </c>
    </row>
    <row r="357" spans="1:11" ht="56.25">
      <c r="A357" s="4" t="s">
        <v>37</v>
      </c>
      <c r="B357" s="26">
        <v>390</v>
      </c>
      <c r="C357" s="6" t="s">
        <v>48</v>
      </c>
      <c r="D357" s="6" t="s">
        <v>9</v>
      </c>
      <c r="E357" s="2" t="s">
        <v>233</v>
      </c>
      <c r="F357" s="6">
        <v>600</v>
      </c>
      <c r="G357" s="7">
        <v>23279.8</v>
      </c>
      <c r="H357" s="53">
        <v>23279.8</v>
      </c>
    </row>
    <row r="358" spans="1:11" ht="56.25">
      <c r="A358" s="4" t="s">
        <v>306</v>
      </c>
      <c r="B358" s="26">
        <v>390</v>
      </c>
      <c r="C358" s="6" t="s">
        <v>48</v>
      </c>
      <c r="D358" s="6" t="s">
        <v>9</v>
      </c>
      <c r="E358" s="2" t="s">
        <v>141</v>
      </c>
      <c r="F358" s="6"/>
      <c r="G358" s="7">
        <f>G361+G359</f>
        <v>22699.7</v>
      </c>
      <c r="H358" s="7">
        <f>H361+H359</f>
        <v>23608.6</v>
      </c>
    </row>
    <row r="359" spans="1:11" ht="112.5">
      <c r="A359" s="4" t="s">
        <v>340</v>
      </c>
      <c r="B359" s="26">
        <v>390</v>
      </c>
      <c r="C359" s="6" t="s">
        <v>48</v>
      </c>
      <c r="D359" s="6" t="s">
        <v>9</v>
      </c>
      <c r="E359" s="2" t="s">
        <v>388</v>
      </c>
      <c r="F359" s="6"/>
      <c r="G359" s="7">
        <f>G360</f>
        <v>1442.2</v>
      </c>
      <c r="H359" s="7">
        <f>H360</f>
        <v>2494.6</v>
      </c>
    </row>
    <row r="360" spans="1:11" ht="56.25">
      <c r="A360" s="4" t="s">
        <v>37</v>
      </c>
      <c r="B360" s="26">
        <v>390</v>
      </c>
      <c r="C360" s="6" t="s">
        <v>48</v>
      </c>
      <c r="D360" s="6" t="s">
        <v>9</v>
      </c>
      <c r="E360" s="2" t="s">
        <v>388</v>
      </c>
      <c r="F360" s="6">
        <v>600</v>
      </c>
      <c r="G360" s="7">
        <v>1442.2</v>
      </c>
      <c r="H360" s="7">
        <v>2494.6</v>
      </c>
    </row>
    <row r="361" spans="1:11" ht="131.25">
      <c r="A361" s="4" t="s">
        <v>234</v>
      </c>
      <c r="B361" s="26">
        <v>390</v>
      </c>
      <c r="C361" s="6" t="s">
        <v>48</v>
      </c>
      <c r="D361" s="6" t="s">
        <v>9</v>
      </c>
      <c r="E361" s="2" t="s">
        <v>429</v>
      </c>
      <c r="F361" s="6"/>
      <c r="G361" s="7">
        <f>G362</f>
        <v>21257.5</v>
      </c>
      <c r="H361" s="7">
        <f>H362</f>
        <v>21114</v>
      </c>
    </row>
    <row r="362" spans="1:11" ht="56.25">
      <c r="A362" s="4" t="s">
        <v>37</v>
      </c>
      <c r="B362" s="26">
        <v>390</v>
      </c>
      <c r="C362" s="6" t="s">
        <v>48</v>
      </c>
      <c r="D362" s="6" t="s">
        <v>9</v>
      </c>
      <c r="E362" s="2" t="s">
        <v>429</v>
      </c>
      <c r="F362" s="6">
        <v>600</v>
      </c>
      <c r="G362" s="7">
        <v>21257.5</v>
      </c>
      <c r="H362" s="53">
        <v>21114</v>
      </c>
    </row>
    <row r="363" spans="1:11">
      <c r="A363" s="4" t="s">
        <v>190</v>
      </c>
      <c r="B363" s="26">
        <v>390</v>
      </c>
      <c r="C363" s="6" t="s">
        <v>48</v>
      </c>
      <c r="D363" s="2" t="s">
        <v>13</v>
      </c>
      <c r="E363" s="6"/>
      <c r="F363" s="6"/>
      <c r="G363" s="7">
        <f t="shared" ref="G363:H365" si="29">G364</f>
        <v>18726.2</v>
      </c>
      <c r="H363" s="7">
        <f t="shared" si="29"/>
        <v>18914</v>
      </c>
      <c r="J363" s="12"/>
      <c r="K363" s="12"/>
    </row>
    <row r="364" spans="1:11" ht="75">
      <c r="A364" s="4" t="s">
        <v>362</v>
      </c>
      <c r="B364" s="26">
        <v>390</v>
      </c>
      <c r="C364" s="6" t="s">
        <v>48</v>
      </c>
      <c r="D364" s="2" t="s">
        <v>13</v>
      </c>
      <c r="E364" s="6" t="s">
        <v>130</v>
      </c>
      <c r="F364" s="6"/>
      <c r="G364" s="7">
        <f t="shared" si="29"/>
        <v>18726.2</v>
      </c>
      <c r="H364" s="7">
        <f t="shared" si="29"/>
        <v>18914</v>
      </c>
    </row>
    <row r="365" spans="1:11" ht="56.25">
      <c r="A365" s="4" t="s">
        <v>363</v>
      </c>
      <c r="B365" s="26">
        <v>390</v>
      </c>
      <c r="C365" s="2" t="s">
        <v>48</v>
      </c>
      <c r="D365" s="2" t="s">
        <v>13</v>
      </c>
      <c r="E365" s="2" t="s">
        <v>142</v>
      </c>
      <c r="F365" s="6"/>
      <c r="G365" s="7">
        <f t="shared" si="29"/>
        <v>18726.2</v>
      </c>
      <c r="H365" s="7">
        <f t="shared" si="29"/>
        <v>18914</v>
      </c>
    </row>
    <row r="366" spans="1:11" ht="37.5">
      <c r="A366" s="4" t="s">
        <v>313</v>
      </c>
      <c r="B366" s="26">
        <v>390</v>
      </c>
      <c r="C366" s="2" t="s">
        <v>48</v>
      </c>
      <c r="D366" s="2" t="s">
        <v>13</v>
      </c>
      <c r="E366" s="2" t="s">
        <v>143</v>
      </c>
      <c r="F366" s="6"/>
      <c r="G366" s="7">
        <f>G367</f>
        <v>18726.2</v>
      </c>
      <c r="H366" s="7">
        <f>H367</f>
        <v>18914</v>
      </c>
    </row>
    <row r="367" spans="1:11" ht="150">
      <c r="A367" s="48" t="s">
        <v>224</v>
      </c>
      <c r="B367" s="26">
        <v>390</v>
      </c>
      <c r="C367" s="2" t="s">
        <v>48</v>
      </c>
      <c r="D367" s="2" t="s">
        <v>13</v>
      </c>
      <c r="E367" s="2" t="s">
        <v>215</v>
      </c>
      <c r="F367" s="6"/>
      <c r="G367" s="7">
        <f>G368</f>
        <v>18726.2</v>
      </c>
      <c r="H367" s="7">
        <f>H368</f>
        <v>18914</v>
      </c>
    </row>
    <row r="368" spans="1:11" ht="56.25">
      <c r="A368" s="4" t="s">
        <v>37</v>
      </c>
      <c r="B368" s="26">
        <v>390</v>
      </c>
      <c r="C368" s="2" t="s">
        <v>48</v>
      </c>
      <c r="D368" s="2" t="s">
        <v>13</v>
      </c>
      <c r="E368" s="2" t="s">
        <v>215</v>
      </c>
      <c r="F368" s="6">
        <v>600</v>
      </c>
      <c r="G368" s="7">
        <v>18726.2</v>
      </c>
      <c r="H368" s="53">
        <v>18914</v>
      </c>
    </row>
    <row r="369" spans="1:8" ht="37.5">
      <c r="A369" s="4" t="s">
        <v>40</v>
      </c>
      <c r="B369" s="26">
        <v>390</v>
      </c>
      <c r="C369" s="6" t="s">
        <v>48</v>
      </c>
      <c r="D369" s="6" t="s">
        <v>48</v>
      </c>
      <c r="E369" s="6" t="s">
        <v>7</v>
      </c>
      <c r="F369" s="6" t="s">
        <v>7</v>
      </c>
      <c r="G369" s="7">
        <f t="shared" ref="G369:H371" si="30">G370</f>
        <v>250</v>
      </c>
      <c r="H369" s="7">
        <f t="shared" si="30"/>
        <v>250</v>
      </c>
    </row>
    <row r="370" spans="1:8" ht="93.75">
      <c r="A370" s="4" t="s">
        <v>364</v>
      </c>
      <c r="B370" s="26">
        <v>390</v>
      </c>
      <c r="C370" s="6" t="s">
        <v>48</v>
      </c>
      <c r="D370" s="6" t="s">
        <v>48</v>
      </c>
      <c r="E370" s="2" t="s">
        <v>193</v>
      </c>
      <c r="F370" s="6" t="s">
        <v>7</v>
      </c>
      <c r="G370" s="7">
        <f t="shared" si="30"/>
        <v>250</v>
      </c>
      <c r="H370" s="7">
        <f t="shared" si="30"/>
        <v>250</v>
      </c>
    </row>
    <row r="371" spans="1:8" ht="56.25">
      <c r="A371" s="4" t="s">
        <v>290</v>
      </c>
      <c r="B371" s="26">
        <v>390</v>
      </c>
      <c r="C371" s="6" t="s">
        <v>48</v>
      </c>
      <c r="D371" s="6" t="s">
        <v>48</v>
      </c>
      <c r="E371" s="2" t="s">
        <v>194</v>
      </c>
      <c r="F371" s="6" t="s">
        <v>7</v>
      </c>
      <c r="G371" s="7">
        <f t="shared" si="30"/>
        <v>250</v>
      </c>
      <c r="H371" s="7">
        <f t="shared" si="30"/>
        <v>250</v>
      </c>
    </row>
    <row r="372" spans="1:8" ht="37.5">
      <c r="A372" s="4" t="s">
        <v>57</v>
      </c>
      <c r="B372" s="26">
        <v>390</v>
      </c>
      <c r="C372" s="6" t="s">
        <v>48</v>
      </c>
      <c r="D372" s="6" t="s">
        <v>48</v>
      </c>
      <c r="E372" s="2" t="s">
        <v>195</v>
      </c>
      <c r="F372" s="6"/>
      <c r="G372" s="7">
        <f>G373+G374</f>
        <v>250</v>
      </c>
      <c r="H372" s="7">
        <f>H373+H374</f>
        <v>250</v>
      </c>
    </row>
    <row r="373" spans="1:8" ht="37.5">
      <c r="A373" s="4" t="s">
        <v>15</v>
      </c>
      <c r="B373" s="26">
        <v>390</v>
      </c>
      <c r="C373" s="6" t="s">
        <v>48</v>
      </c>
      <c r="D373" s="6" t="s">
        <v>48</v>
      </c>
      <c r="E373" s="2" t="s">
        <v>195</v>
      </c>
      <c r="F373" s="6" t="s">
        <v>16</v>
      </c>
      <c r="G373" s="7">
        <v>200</v>
      </c>
      <c r="H373" s="53">
        <v>200</v>
      </c>
    </row>
    <row r="374" spans="1:8" ht="37.5">
      <c r="A374" s="9" t="s">
        <v>63</v>
      </c>
      <c r="B374" s="26">
        <v>390</v>
      </c>
      <c r="C374" s="6" t="s">
        <v>48</v>
      </c>
      <c r="D374" s="6" t="s">
        <v>48</v>
      </c>
      <c r="E374" s="2" t="s">
        <v>195</v>
      </c>
      <c r="F374" s="6">
        <v>300</v>
      </c>
      <c r="G374" s="7">
        <v>50</v>
      </c>
      <c r="H374" s="53">
        <v>50</v>
      </c>
    </row>
    <row r="375" spans="1:8">
      <c r="A375" s="4" t="s">
        <v>41</v>
      </c>
      <c r="B375" s="26">
        <v>390</v>
      </c>
      <c r="C375" s="6" t="s">
        <v>48</v>
      </c>
      <c r="D375" s="6" t="s">
        <v>47</v>
      </c>
      <c r="E375" s="27" t="s">
        <v>7</v>
      </c>
      <c r="F375" s="27" t="s">
        <v>7</v>
      </c>
      <c r="G375" s="7">
        <f>G376+G400+G404+G417+G395+G408</f>
        <v>14149.712</v>
      </c>
      <c r="H375" s="7">
        <f>H376+H400+H404+H417+H395+H408</f>
        <v>14154.611999999999</v>
      </c>
    </row>
    <row r="376" spans="1:8" ht="75">
      <c r="A376" s="4" t="s">
        <v>362</v>
      </c>
      <c r="B376" s="26">
        <v>390</v>
      </c>
      <c r="C376" s="2" t="s">
        <v>48</v>
      </c>
      <c r="D376" s="2" t="s">
        <v>47</v>
      </c>
      <c r="E376" s="2" t="s">
        <v>130</v>
      </c>
      <c r="F376" s="27"/>
      <c r="G376" s="7">
        <f>G377+G381+G390</f>
        <v>11605.2</v>
      </c>
      <c r="H376" s="7">
        <f>H377+H381+H390</f>
        <v>11610.1</v>
      </c>
    </row>
    <row r="377" spans="1:8" ht="37.5">
      <c r="A377" s="4" t="s">
        <v>380</v>
      </c>
      <c r="B377" s="26">
        <v>390</v>
      </c>
      <c r="C377" s="6" t="s">
        <v>48</v>
      </c>
      <c r="D377" s="2" t="s">
        <v>47</v>
      </c>
      <c r="E377" s="6" t="s">
        <v>131</v>
      </c>
      <c r="F377" s="27"/>
      <c r="G377" s="7">
        <f t="shared" ref="G377:H379" si="31">G378</f>
        <v>50</v>
      </c>
      <c r="H377" s="7">
        <f t="shared" si="31"/>
        <v>50</v>
      </c>
    </row>
    <row r="378" spans="1:8" ht="56.25">
      <c r="A378" s="4" t="s">
        <v>305</v>
      </c>
      <c r="B378" s="26">
        <v>390</v>
      </c>
      <c r="C378" s="2" t="s">
        <v>48</v>
      </c>
      <c r="D378" s="2" t="s">
        <v>47</v>
      </c>
      <c r="E378" s="2" t="s">
        <v>183</v>
      </c>
      <c r="F378" s="6"/>
      <c r="G378" s="7">
        <f t="shared" si="31"/>
        <v>50</v>
      </c>
      <c r="H378" s="7">
        <f t="shared" si="31"/>
        <v>50</v>
      </c>
    </row>
    <row r="379" spans="1:8" ht="37.5">
      <c r="A379" s="4" t="s">
        <v>225</v>
      </c>
      <c r="B379" s="26">
        <v>390</v>
      </c>
      <c r="C379" s="2" t="s">
        <v>48</v>
      </c>
      <c r="D379" s="2" t="s">
        <v>47</v>
      </c>
      <c r="E379" s="2" t="s">
        <v>210</v>
      </c>
      <c r="F379" s="6"/>
      <c r="G379" s="7">
        <f t="shared" si="31"/>
        <v>50</v>
      </c>
      <c r="H379" s="7">
        <f t="shared" si="31"/>
        <v>50</v>
      </c>
    </row>
    <row r="380" spans="1:8" ht="37.5">
      <c r="A380" s="4" t="s">
        <v>15</v>
      </c>
      <c r="B380" s="26">
        <v>390</v>
      </c>
      <c r="C380" s="2" t="s">
        <v>48</v>
      </c>
      <c r="D380" s="2" t="s">
        <v>47</v>
      </c>
      <c r="E380" s="2" t="s">
        <v>210</v>
      </c>
      <c r="F380" s="6">
        <v>200</v>
      </c>
      <c r="G380" s="7">
        <v>50</v>
      </c>
      <c r="H380" s="53">
        <v>50</v>
      </c>
    </row>
    <row r="381" spans="1:8" ht="37.5">
      <c r="A381" s="4" t="s">
        <v>387</v>
      </c>
      <c r="B381" s="26">
        <v>390</v>
      </c>
      <c r="C381" s="2" t="s">
        <v>48</v>
      </c>
      <c r="D381" s="2" t="s">
        <v>47</v>
      </c>
      <c r="E381" s="2" t="s">
        <v>134</v>
      </c>
      <c r="F381" s="27"/>
      <c r="G381" s="7">
        <f>G382+G386</f>
        <v>11455.2</v>
      </c>
      <c r="H381" s="7">
        <f>H382+H386</f>
        <v>11460.1</v>
      </c>
    </row>
    <row r="382" spans="1:8" ht="187.5">
      <c r="A382" s="39" t="s">
        <v>137</v>
      </c>
      <c r="B382" s="26">
        <v>390</v>
      </c>
      <c r="C382" s="2" t="s">
        <v>48</v>
      </c>
      <c r="D382" s="2" t="s">
        <v>47</v>
      </c>
      <c r="E382" s="2" t="s">
        <v>138</v>
      </c>
      <c r="F382" s="27"/>
      <c r="G382" s="7">
        <f>G383</f>
        <v>8305.2000000000007</v>
      </c>
      <c r="H382" s="7">
        <f>H383</f>
        <v>8310.1</v>
      </c>
    </row>
    <row r="383" spans="1:8" ht="78.75" customHeight="1">
      <c r="A383" s="4" t="s">
        <v>248</v>
      </c>
      <c r="B383" s="26">
        <v>390</v>
      </c>
      <c r="C383" s="2" t="s">
        <v>48</v>
      </c>
      <c r="D383" s="2" t="s">
        <v>47</v>
      </c>
      <c r="E383" s="2" t="s">
        <v>146</v>
      </c>
      <c r="F383" s="27"/>
      <c r="G383" s="7">
        <f>G384+G385</f>
        <v>8305.2000000000007</v>
      </c>
      <c r="H383" s="7">
        <f>H384+H385</f>
        <v>8310.1</v>
      </c>
    </row>
    <row r="384" spans="1:8" ht="112.5">
      <c r="A384" s="4" t="s">
        <v>10</v>
      </c>
      <c r="B384" s="26">
        <v>390</v>
      </c>
      <c r="C384" s="2" t="s">
        <v>48</v>
      </c>
      <c r="D384" s="2" t="s">
        <v>47</v>
      </c>
      <c r="E384" s="2" t="s">
        <v>146</v>
      </c>
      <c r="F384" s="6">
        <v>100</v>
      </c>
      <c r="G384" s="7">
        <v>7868.4369999999999</v>
      </c>
      <c r="H384" s="7">
        <v>7873.3370000000004</v>
      </c>
    </row>
    <row r="385" spans="1:8" ht="37.5">
      <c r="A385" s="4" t="s">
        <v>15</v>
      </c>
      <c r="B385" s="26">
        <v>390</v>
      </c>
      <c r="C385" s="2" t="s">
        <v>48</v>
      </c>
      <c r="D385" s="2" t="s">
        <v>47</v>
      </c>
      <c r="E385" s="2" t="s">
        <v>146</v>
      </c>
      <c r="F385" s="6">
        <v>200</v>
      </c>
      <c r="G385" s="7">
        <v>436.76299999999998</v>
      </c>
      <c r="H385" s="7">
        <v>436.76299999999998</v>
      </c>
    </row>
    <row r="386" spans="1:8" ht="56.25">
      <c r="A386" s="4" t="s">
        <v>306</v>
      </c>
      <c r="B386" s="26">
        <v>390</v>
      </c>
      <c r="C386" s="2" t="s">
        <v>48</v>
      </c>
      <c r="D386" s="2" t="s">
        <v>47</v>
      </c>
      <c r="E386" s="2" t="s">
        <v>141</v>
      </c>
      <c r="F386" s="6"/>
      <c r="G386" s="7">
        <f>G387</f>
        <v>3150</v>
      </c>
      <c r="H386" s="7">
        <f>H387</f>
        <v>3150</v>
      </c>
    </row>
    <row r="387" spans="1:8" ht="37.5">
      <c r="A387" s="4" t="s">
        <v>230</v>
      </c>
      <c r="B387" s="26">
        <v>390</v>
      </c>
      <c r="C387" s="2" t="s">
        <v>48</v>
      </c>
      <c r="D387" s="2" t="s">
        <v>47</v>
      </c>
      <c r="E387" s="2" t="s">
        <v>393</v>
      </c>
      <c r="F387" s="6"/>
      <c r="G387" s="7">
        <f>G388+G389</f>
        <v>3150</v>
      </c>
      <c r="H387" s="7">
        <f>H388+H389</f>
        <v>3150</v>
      </c>
    </row>
    <row r="388" spans="1:8" ht="37.5">
      <c r="A388" s="4" t="s">
        <v>15</v>
      </c>
      <c r="B388" s="26">
        <v>390</v>
      </c>
      <c r="C388" s="2" t="s">
        <v>48</v>
      </c>
      <c r="D388" s="2" t="s">
        <v>47</v>
      </c>
      <c r="E388" s="2" t="s">
        <v>393</v>
      </c>
      <c r="F388" s="6">
        <v>200</v>
      </c>
      <c r="G388" s="7">
        <v>2150</v>
      </c>
      <c r="H388" s="7">
        <v>2150</v>
      </c>
    </row>
    <row r="389" spans="1:8" ht="37.5">
      <c r="A389" s="4" t="s">
        <v>63</v>
      </c>
      <c r="B389" s="26">
        <v>390</v>
      </c>
      <c r="C389" s="2" t="s">
        <v>48</v>
      </c>
      <c r="D389" s="2" t="s">
        <v>47</v>
      </c>
      <c r="E389" s="2" t="s">
        <v>393</v>
      </c>
      <c r="F389" s="6">
        <v>300</v>
      </c>
      <c r="G389" s="7">
        <v>1000</v>
      </c>
      <c r="H389" s="7">
        <v>1000</v>
      </c>
    </row>
    <row r="390" spans="1:8" ht="56.25">
      <c r="A390" s="4" t="s">
        <v>363</v>
      </c>
      <c r="B390" s="26">
        <v>390</v>
      </c>
      <c r="C390" s="2" t="s">
        <v>48</v>
      </c>
      <c r="D390" s="2" t="s">
        <v>47</v>
      </c>
      <c r="E390" s="2" t="s">
        <v>142</v>
      </c>
      <c r="F390" s="6"/>
      <c r="G390" s="7">
        <f>G391</f>
        <v>100</v>
      </c>
      <c r="H390" s="7">
        <f>H391</f>
        <v>100</v>
      </c>
    </row>
    <row r="391" spans="1:8" ht="75">
      <c r="A391" s="4" t="s">
        <v>294</v>
      </c>
      <c r="B391" s="26">
        <v>390</v>
      </c>
      <c r="C391" s="2" t="s">
        <v>48</v>
      </c>
      <c r="D391" s="2" t="s">
        <v>47</v>
      </c>
      <c r="E391" s="2" t="s">
        <v>145</v>
      </c>
      <c r="F391" s="6"/>
      <c r="G391" s="7">
        <f>G392</f>
        <v>100</v>
      </c>
      <c r="H391" s="7">
        <f>H392</f>
        <v>100</v>
      </c>
    </row>
    <row r="392" spans="1:8" ht="37.5">
      <c r="A392" s="4" t="s">
        <v>225</v>
      </c>
      <c r="B392" s="26">
        <v>390</v>
      </c>
      <c r="C392" s="2" t="s">
        <v>48</v>
      </c>
      <c r="D392" s="2" t="s">
        <v>47</v>
      </c>
      <c r="E392" s="2" t="s">
        <v>211</v>
      </c>
      <c r="F392" s="6"/>
      <c r="G392" s="7">
        <f>G394+G393</f>
        <v>100</v>
      </c>
      <c r="H392" s="7">
        <f>H394+H393</f>
        <v>100</v>
      </c>
    </row>
    <row r="393" spans="1:8" ht="37.5">
      <c r="A393" s="4" t="s">
        <v>15</v>
      </c>
      <c r="B393" s="26">
        <v>390</v>
      </c>
      <c r="C393" s="2" t="s">
        <v>48</v>
      </c>
      <c r="D393" s="2" t="s">
        <v>47</v>
      </c>
      <c r="E393" s="2" t="s">
        <v>211</v>
      </c>
      <c r="F393" s="6">
        <v>200</v>
      </c>
      <c r="G393" s="7">
        <v>50</v>
      </c>
      <c r="H393" s="7">
        <v>50</v>
      </c>
    </row>
    <row r="394" spans="1:8" ht="37.5">
      <c r="A394" s="4" t="s">
        <v>63</v>
      </c>
      <c r="B394" s="26">
        <v>390</v>
      </c>
      <c r="C394" s="2" t="s">
        <v>48</v>
      </c>
      <c r="D394" s="2" t="s">
        <v>47</v>
      </c>
      <c r="E394" s="2" t="s">
        <v>211</v>
      </c>
      <c r="F394" s="6">
        <v>300</v>
      </c>
      <c r="G394" s="7">
        <v>50</v>
      </c>
      <c r="H394" s="7">
        <v>50</v>
      </c>
    </row>
    <row r="395" spans="1:8" ht="112.5">
      <c r="A395" s="9" t="s">
        <v>357</v>
      </c>
      <c r="B395" s="26">
        <v>390</v>
      </c>
      <c r="C395" s="2" t="s">
        <v>48</v>
      </c>
      <c r="D395" s="2" t="s">
        <v>47</v>
      </c>
      <c r="E395" s="2" t="s">
        <v>150</v>
      </c>
      <c r="F395" s="6"/>
      <c r="G395" s="7">
        <f t="shared" ref="G395:H398" si="32">G396</f>
        <v>100</v>
      </c>
      <c r="H395" s="7">
        <f t="shared" si="32"/>
        <v>100</v>
      </c>
    </row>
    <row r="396" spans="1:8" ht="75">
      <c r="A396" s="50" t="s">
        <v>382</v>
      </c>
      <c r="B396" s="26">
        <v>390</v>
      </c>
      <c r="C396" s="2" t="s">
        <v>48</v>
      </c>
      <c r="D396" s="2" t="s">
        <v>47</v>
      </c>
      <c r="E396" s="2" t="s">
        <v>318</v>
      </c>
      <c r="F396" s="6"/>
      <c r="G396" s="7">
        <f t="shared" si="32"/>
        <v>100</v>
      </c>
      <c r="H396" s="7">
        <f t="shared" si="32"/>
        <v>100</v>
      </c>
    </row>
    <row r="397" spans="1:8" ht="37.5">
      <c r="A397" s="50" t="s">
        <v>321</v>
      </c>
      <c r="B397" s="26">
        <v>390</v>
      </c>
      <c r="C397" s="2" t="s">
        <v>48</v>
      </c>
      <c r="D397" s="2" t="s">
        <v>47</v>
      </c>
      <c r="E397" s="2" t="s">
        <v>319</v>
      </c>
      <c r="F397" s="6"/>
      <c r="G397" s="7">
        <f t="shared" si="32"/>
        <v>100</v>
      </c>
      <c r="H397" s="7">
        <f t="shared" si="32"/>
        <v>100</v>
      </c>
    </row>
    <row r="398" spans="1:8">
      <c r="A398" s="4" t="s">
        <v>317</v>
      </c>
      <c r="B398" s="26">
        <v>390</v>
      </c>
      <c r="C398" s="2" t="s">
        <v>48</v>
      </c>
      <c r="D398" s="2" t="s">
        <v>47</v>
      </c>
      <c r="E398" s="2" t="s">
        <v>320</v>
      </c>
      <c r="F398" s="6"/>
      <c r="G398" s="7">
        <f t="shared" si="32"/>
        <v>100</v>
      </c>
      <c r="H398" s="7">
        <f t="shared" si="32"/>
        <v>100</v>
      </c>
    </row>
    <row r="399" spans="1:8" ht="37.5">
      <c r="A399" s="4" t="s">
        <v>15</v>
      </c>
      <c r="B399" s="26">
        <v>390</v>
      </c>
      <c r="C399" s="2" t="s">
        <v>48</v>
      </c>
      <c r="D399" s="2" t="s">
        <v>47</v>
      </c>
      <c r="E399" s="2" t="s">
        <v>320</v>
      </c>
      <c r="F399" s="6">
        <v>200</v>
      </c>
      <c r="G399" s="7">
        <v>100</v>
      </c>
      <c r="H399" s="7">
        <v>100</v>
      </c>
    </row>
    <row r="400" spans="1:8" ht="93.75">
      <c r="A400" s="4" t="s">
        <v>383</v>
      </c>
      <c r="B400" s="26">
        <v>390</v>
      </c>
      <c r="C400" s="2" t="s">
        <v>48</v>
      </c>
      <c r="D400" s="2" t="s">
        <v>47</v>
      </c>
      <c r="E400" s="2" t="s">
        <v>148</v>
      </c>
      <c r="F400" s="6"/>
      <c r="G400" s="7">
        <f t="shared" ref="G400:H402" si="33">G401</f>
        <v>70</v>
      </c>
      <c r="H400" s="7">
        <f t="shared" si="33"/>
        <v>70</v>
      </c>
    </row>
    <row r="401" spans="1:8">
      <c r="A401" s="4" t="s">
        <v>307</v>
      </c>
      <c r="B401" s="26">
        <v>390</v>
      </c>
      <c r="C401" s="2" t="s">
        <v>48</v>
      </c>
      <c r="D401" s="2" t="s">
        <v>47</v>
      </c>
      <c r="E401" s="2" t="s">
        <v>149</v>
      </c>
      <c r="F401" s="6"/>
      <c r="G401" s="7">
        <f t="shared" si="33"/>
        <v>70</v>
      </c>
      <c r="H401" s="7">
        <f t="shared" si="33"/>
        <v>70</v>
      </c>
    </row>
    <row r="402" spans="1:8">
      <c r="A402" s="4" t="s">
        <v>34</v>
      </c>
      <c r="B402" s="26">
        <v>390</v>
      </c>
      <c r="C402" s="2" t="s">
        <v>48</v>
      </c>
      <c r="D402" s="2" t="s">
        <v>47</v>
      </c>
      <c r="E402" s="2" t="s">
        <v>177</v>
      </c>
      <c r="F402" s="6"/>
      <c r="G402" s="7">
        <f t="shared" si="33"/>
        <v>70</v>
      </c>
      <c r="H402" s="7">
        <f t="shared" si="33"/>
        <v>70</v>
      </c>
    </row>
    <row r="403" spans="1:8" ht="37.5">
      <c r="A403" s="4" t="s">
        <v>15</v>
      </c>
      <c r="B403" s="26">
        <v>390</v>
      </c>
      <c r="C403" s="2" t="s">
        <v>48</v>
      </c>
      <c r="D403" s="2" t="s">
        <v>47</v>
      </c>
      <c r="E403" s="2" t="s">
        <v>177</v>
      </c>
      <c r="F403" s="6">
        <v>200</v>
      </c>
      <c r="G403" s="7">
        <v>70</v>
      </c>
      <c r="H403" s="53">
        <v>70</v>
      </c>
    </row>
    <row r="404" spans="1:8" ht="93.75">
      <c r="A404" s="4" t="s">
        <v>400</v>
      </c>
      <c r="B404" s="26">
        <v>390</v>
      </c>
      <c r="C404" s="2" t="s">
        <v>48</v>
      </c>
      <c r="D404" s="2" t="s">
        <v>47</v>
      </c>
      <c r="E404" s="2" t="s">
        <v>152</v>
      </c>
      <c r="F404" s="6"/>
      <c r="G404" s="7">
        <f t="shared" ref="G404:H406" si="34">G405</f>
        <v>30</v>
      </c>
      <c r="H404" s="7">
        <f t="shared" si="34"/>
        <v>30</v>
      </c>
    </row>
    <row r="405" spans="1:8" ht="75">
      <c r="A405" s="4" t="s">
        <v>308</v>
      </c>
      <c r="B405" s="26">
        <v>390</v>
      </c>
      <c r="C405" s="2" t="s">
        <v>48</v>
      </c>
      <c r="D405" s="2" t="s">
        <v>47</v>
      </c>
      <c r="E405" s="2" t="s">
        <v>217</v>
      </c>
      <c r="F405" s="6"/>
      <c r="G405" s="7">
        <f t="shared" si="34"/>
        <v>30</v>
      </c>
      <c r="H405" s="7">
        <f t="shared" si="34"/>
        <v>30</v>
      </c>
    </row>
    <row r="406" spans="1:8">
      <c r="A406" s="4" t="s">
        <v>34</v>
      </c>
      <c r="B406" s="26">
        <v>390</v>
      </c>
      <c r="C406" s="2" t="s">
        <v>48</v>
      </c>
      <c r="D406" s="2" t="s">
        <v>47</v>
      </c>
      <c r="E406" s="2" t="s">
        <v>217</v>
      </c>
      <c r="F406" s="6"/>
      <c r="G406" s="7">
        <f t="shared" si="34"/>
        <v>30</v>
      </c>
      <c r="H406" s="7">
        <f t="shared" si="34"/>
        <v>30</v>
      </c>
    </row>
    <row r="407" spans="1:8" ht="37.5">
      <c r="A407" s="4" t="s">
        <v>15</v>
      </c>
      <c r="B407" s="26">
        <v>390</v>
      </c>
      <c r="C407" s="2" t="s">
        <v>48</v>
      </c>
      <c r="D407" s="2" t="s">
        <v>47</v>
      </c>
      <c r="E407" s="2" t="s">
        <v>217</v>
      </c>
      <c r="F407" s="6">
        <v>200</v>
      </c>
      <c r="G407" s="7">
        <v>30</v>
      </c>
      <c r="H407" s="53">
        <v>30</v>
      </c>
    </row>
    <row r="408" spans="1:8" ht="75">
      <c r="A408" s="48" t="s">
        <v>389</v>
      </c>
      <c r="B408" s="26">
        <v>390</v>
      </c>
      <c r="C408" s="2" t="s">
        <v>48</v>
      </c>
      <c r="D408" s="2" t="s">
        <v>47</v>
      </c>
      <c r="E408" s="2" t="s">
        <v>251</v>
      </c>
      <c r="F408" s="6"/>
      <c r="G408" s="7">
        <f>G413+G409</f>
        <v>323.3</v>
      </c>
      <c r="H408" s="7">
        <f>H413+H409</f>
        <v>323.3</v>
      </c>
    </row>
    <row r="409" spans="1:8" ht="56.25">
      <c r="A409" s="48" t="s">
        <v>391</v>
      </c>
      <c r="B409" s="26">
        <v>390</v>
      </c>
      <c r="C409" s="2" t="s">
        <v>48</v>
      </c>
      <c r="D409" s="2" t="s">
        <v>47</v>
      </c>
      <c r="E409" s="2" t="s">
        <v>252</v>
      </c>
      <c r="F409" s="6"/>
      <c r="G409" s="7">
        <f t="shared" ref="G409:H411" si="35">G410</f>
        <v>103.7</v>
      </c>
      <c r="H409" s="7">
        <f t="shared" si="35"/>
        <v>103.7</v>
      </c>
    </row>
    <row r="410" spans="1:8" ht="76.5" customHeight="1">
      <c r="A410" s="35" t="s">
        <v>292</v>
      </c>
      <c r="B410" s="26">
        <v>390</v>
      </c>
      <c r="C410" s="2" t="s">
        <v>48</v>
      </c>
      <c r="D410" s="2" t="s">
        <v>47</v>
      </c>
      <c r="E410" s="2" t="s">
        <v>253</v>
      </c>
      <c r="F410" s="6"/>
      <c r="G410" s="7">
        <f t="shared" si="35"/>
        <v>103.7</v>
      </c>
      <c r="H410" s="7">
        <f t="shared" si="35"/>
        <v>103.7</v>
      </c>
    </row>
    <row r="411" spans="1:8" ht="112.5">
      <c r="A411" s="35" t="s">
        <v>278</v>
      </c>
      <c r="B411" s="26">
        <v>390</v>
      </c>
      <c r="C411" s="2" t="s">
        <v>48</v>
      </c>
      <c r="D411" s="2" t="s">
        <v>47</v>
      </c>
      <c r="E411" s="2" t="s">
        <v>279</v>
      </c>
      <c r="F411" s="6"/>
      <c r="G411" s="7">
        <f t="shared" si="35"/>
        <v>103.7</v>
      </c>
      <c r="H411" s="7">
        <f t="shared" si="35"/>
        <v>103.7</v>
      </c>
    </row>
    <row r="412" spans="1:8" ht="56.25">
      <c r="A412" s="4" t="s">
        <v>56</v>
      </c>
      <c r="B412" s="26">
        <v>390</v>
      </c>
      <c r="C412" s="2" t="s">
        <v>48</v>
      </c>
      <c r="D412" s="2" t="s">
        <v>47</v>
      </c>
      <c r="E412" s="2" t="s">
        <v>279</v>
      </c>
      <c r="F412" s="6">
        <v>600</v>
      </c>
      <c r="G412" s="7">
        <v>103.7</v>
      </c>
      <c r="H412" s="53">
        <v>103.7</v>
      </c>
    </row>
    <row r="413" spans="1:8" ht="37.5">
      <c r="A413" s="4" t="s">
        <v>392</v>
      </c>
      <c r="B413" s="26">
        <v>390</v>
      </c>
      <c r="C413" s="2" t="s">
        <v>48</v>
      </c>
      <c r="D413" s="2" t="s">
        <v>47</v>
      </c>
      <c r="E413" s="2" t="s">
        <v>256</v>
      </c>
      <c r="F413" s="6"/>
      <c r="G413" s="7">
        <f t="shared" ref="G413:H415" si="36">G414</f>
        <v>219.6</v>
      </c>
      <c r="H413" s="7">
        <f t="shared" si="36"/>
        <v>219.6</v>
      </c>
    </row>
    <row r="414" spans="1:8" ht="37.5">
      <c r="A414" s="4" t="s">
        <v>304</v>
      </c>
      <c r="B414" s="26">
        <v>390</v>
      </c>
      <c r="C414" s="2" t="s">
        <v>48</v>
      </c>
      <c r="D414" s="2" t="s">
        <v>47</v>
      </c>
      <c r="E414" s="2" t="s">
        <v>258</v>
      </c>
      <c r="F414" s="6"/>
      <c r="G414" s="7">
        <f t="shared" si="36"/>
        <v>219.6</v>
      </c>
      <c r="H414" s="7">
        <f t="shared" si="36"/>
        <v>219.6</v>
      </c>
    </row>
    <row r="415" spans="1:8" ht="37.5">
      <c r="A415" s="4" t="s">
        <v>151</v>
      </c>
      <c r="B415" s="26">
        <v>390</v>
      </c>
      <c r="C415" s="2" t="s">
        <v>48</v>
      </c>
      <c r="D415" s="2" t="s">
        <v>47</v>
      </c>
      <c r="E415" s="2" t="s">
        <v>258</v>
      </c>
      <c r="F415" s="6"/>
      <c r="G415" s="7">
        <f t="shared" si="36"/>
        <v>219.6</v>
      </c>
      <c r="H415" s="7">
        <f t="shared" si="36"/>
        <v>219.6</v>
      </c>
    </row>
    <row r="416" spans="1:8" ht="56.25">
      <c r="A416" s="4" t="s">
        <v>56</v>
      </c>
      <c r="B416" s="26">
        <v>390</v>
      </c>
      <c r="C416" s="2" t="s">
        <v>48</v>
      </c>
      <c r="D416" s="2" t="s">
        <v>47</v>
      </c>
      <c r="E416" s="2" t="s">
        <v>258</v>
      </c>
      <c r="F416" s="6">
        <v>600</v>
      </c>
      <c r="G416" s="7">
        <v>219.6</v>
      </c>
      <c r="H416" s="7">
        <v>219.6</v>
      </c>
    </row>
    <row r="417" spans="1:8" ht="37.5">
      <c r="A417" s="4" t="s">
        <v>283</v>
      </c>
      <c r="B417" s="26">
        <v>390</v>
      </c>
      <c r="C417" s="6" t="s">
        <v>48</v>
      </c>
      <c r="D417" s="6" t="s">
        <v>47</v>
      </c>
      <c r="E417" s="6" t="s">
        <v>77</v>
      </c>
      <c r="F417" s="6" t="s">
        <v>7</v>
      </c>
      <c r="G417" s="7">
        <f>G418</f>
        <v>2021.212</v>
      </c>
      <c r="H417" s="7">
        <f>H418</f>
        <v>2021.212</v>
      </c>
    </row>
    <row r="418" spans="1:8" ht="112.5">
      <c r="A418" s="50" t="s">
        <v>182</v>
      </c>
      <c r="B418" s="26">
        <v>390</v>
      </c>
      <c r="C418" s="6" t="s">
        <v>48</v>
      </c>
      <c r="D418" s="6" t="s">
        <v>47</v>
      </c>
      <c r="E418" s="6" t="s">
        <v>147</v>
      </c>
      <c r="F418" s="6"/>
      <c r="G418" s="7">
        <f>G419</f>
        <v>2021.212</v>
      </c>
      <c r="H418" s="7">
        <f>H419</f>
        <v>2021.212</v>
      </c>
    </row>
    <row r="419" spans="1:8" ht="56.25">
      <c r="A419" s="4" t="s">
        <v>56</v>
      </c>
      <c r="B419" s="26">
        <v>390</v>
      </c>
      <c r="C419" s="6" t="s">
        <v>48</v>
      </c>
      <c r="D419" s="6" t="s">
        <v>47</v>
      </c>
      <c r="E419" s="6" t="s">
        <v>147</v>
      </c>
      <c r="F419" s="6" t="s">
        <v>38</v>
      </c>
      <c r="G419" s="7">
        <v>2021.212</v>
      </c>
      <c r="H419" s="53">
        <v>2021.212</v>
      </c>
    </row>
    <row r="420" spans="1:8">
      <c r="A420" s="40" t="s">
        <v>127</v>
      </c>
      <c r="B420" s="26">
        <v>390</v>
      </c>
      <c r="C420" s="5">
        <v>10</v>
      </c>
      <c r="D420" s="5"/>
      <c r="E420" s="5"/>
      <c r="F420" s="41"/>
      <c r="G420" s="7">
        <f t="shared" ref="G420:H425" si="37">G421</f>
        <v>11965.7</v>
      </c>
      <c r="H420" s="7">
        <f t="shared" si="37"/>
        <v>12408.1</v>
      </c>
    </row>
    <row r="421" spans="1:8">
      <c r="A421" s="40" t="s">
        <v>44</v>
      </c>
      <c r="B421" s="26">
        <v>390</v>
      </c>
      <c r="C421" s="5">
        <v>10</v>
      </c>
      <c r="D421" s="42" t="s">
        <v>20</v>
      </c>
      <c r="E421" s="5"/>
      <c r="F421" s="41"/>
      <c r="G421" s="7">
        <f t="shared" si="37"/>
        <v>11965.7</v>
      </c>
      <c r="H421" s="7">
        <f t="shared" si="37"/>
        <v>12408.1</v>
      </c>
    </row>
    <row r="422" spans="1:8" ht="75">
      <c r="A422" s="9" t="s">
        <v>349</v>
      </c>
      <c r="B422" s="26">
        <v>390</v>
      </c>
      <c r="C422" s="2">
        <v>10</v>
      </c>
      <c r="D422" s="2" t="s">
        <v>20</v>
      </c>
      <c r="E422" s="6" t="s">
        <v>107</v>
      </c>
      <c r="F422" s="27"/>
      <c r="G422" s="7">
        <f>G423+G427</f>
        <v>11965.7</v>
      </c>
      <c r="H422" s="7">
        <f>H423+H427</f>
        <v>12408.1</v>
      </c>
    </row>
    <row r="423" spans="1:8" ht="37.5">
      <c r="A423" s="9" t="s">
        <v>384</v>
      </c>
      <c r="B423" s="26">
        <v>390</v>
      </c>
      <c r="C423" s="2">
        <v>10</v>
      </c>
      <c r="D423" s="2" t="s">
        <v>20</v>
      </c>
      <c r="E423" s="2" t="s">
        <v>166</v>
      </c>
      <c r="F423" s="27"/>
      <c r="G423" s="7">
        <f t="shared" si="37"/>
        <v>4283.5</v>
      </c>
      <c r="H423" s="7">
        <f t="shared" si="37"/>
        <v>4418.6000000000004</v>
      </c>
    </row>
    <row r="424" spans="1:8" ht="37.5">
      <c r="A424" s="31" t="s">
        <v>309</v>
      </c>
      <c r="B424" s="26">
        <v>390</v>
      </c>
      <c r="C424" s="2">
        <v>10</v>
      </c>
      <c r="D424" s="2" t="s">
        <v>20</v>
      </c>
      <c r="E424" s="6" t="s">
        <v>167</v>
      </c>
      <c r="F424" s="6"/>
      <c r="G424" s="7">
        <f t="shared" si="37"/>
        <v>4283.5</v>
      </c>
      <c r="H424" s="7">
        <f t="shared" si="37"/>
        <v>4418.6000000000004</v>
      </c>
    </row>
    <row r="425" spans="1:8" ht="150">
      <c r="A425" s="56" t="s">
        <v>249</v>
      </c>
      <c r="B425" s="26">
        <v>390</v>
      </c>
      <c r="C425" s="2">
        <v>10</v>
      </c>
      <c r="D425" s="2" t="s">
        <v>20</v>
      </c>
      <c r="E425" s="11" t="s">
        <v>238</v>
      </c>
      <c r="F425" s="6"/>
      <c r="G425" s="7">
        <f t="shared" si="37"/>
        <v>4283.5</v>
      </c>
      <c r="H425" s="7">
        <f t="shared" si="37"/>
        <v>4418.6000000000004</v>
      </c>
    </row>
    <row r="426" spans="1:8" ht="56.25">
      <c r="A426" s="4" t="s">
        <v>56</v>
      </c>
      <c r="B426" s="26">
        <v>390</v>
      </c>
      <c r="C426" s="2">
        <v>10</v>
      </c>
      <c r="D426" s="2" t="s">
        <v>20</v>
      </c>
      <c r="E426" s="11" t="s">
        <v>238</v>
      </c>
      <c r="F426" s="6">
        <v>600</v>
      </c>
      <c r="G426" s="7">
        <v>4283.5</v>
      </c>
      <c r="H426" s="53">
        <v>4418.6000000000004</v>
      </c>
    </row>
    <row r="427" spans="1:8" ht="56.25">
      <c r="A427" s="9" t="s">
        <v>350</v>
      </c>
      <c r="B427" s="10">
        <v>390</v>
      </c>
      <c r="C427" s="6" t="s">
        <v>59</v>
      </c>
      <c r="D427" s="6" t="s">
        <v>20</v>
      </c>
      <c r="E427" s="6" t="s">
        <v>160</v>
      </c>
      <c r="F427" s="6"/>
      <c r="G427" s="7">
        <f>G428</f>
        <v>7682.2</v>
      </c>
      <c r="H427" s="7">
        <f>H428</f>
        <v>7989.5</v>
      </c>
    </row>
    <row r="428" spans="1:8" ht="75">
      <c r="A428" s="9" t="s">
        <v>284</v>
      </c>
      <c r="B428" s="10">
        <v>390</v>
      </c>
      <c r="C428" s="6">
        <v>10</v>
      </c>
      <c r="D428" s="6" t="s">
        <v>20</v>
      </c>
      <c r="E428" s="6" t="s">
        <v>161</v>
      </c>
      <c r="F428" s="6"/>
      <c r="G428" s="7">
        <f>G429+G431+G433</f>
        <v>7682.2</v>
      </c>
      <c r="H428" s="7">
        <f>H429+H431+H433</f>
        <v>7989.5</v>
      </c>
    </row>
    <row r="429" spans="1:8" ht="112.5">
      <c r="A429" s="56" t="s">
        <v>243</v>
      </c>
      <c r="B429" s="5">
        <v>390</v>
      </c>
      <c r="C429" s="6">
        <v>10</v>
      </c>
      <c r="D429" s="6" t="s">
        <v>20</v>
      </c>
      <c r="E429" s="11" t="s">
        <v>235</v>
      </c>
      <c r="F429" s="6"/>
      <c r="G429" s="7">
        <f>G430</f>
        <v>3472.7</v>
      </c>
      <c r="H429" s="7">
        <f>H430</f>
        <v>3611.6</v>
      </c>
    </row>
    <row r="430" spans="1:8" ht="37.5">
      <c r="A430" s="4" t="s">
        <v>63</v>
      </c>
      <c r="B430" s="5">
        <v>390</v>
      </c>
      <c r="C430" s="6" t="s">
        <v>59</v>
      </c>
      <c r="D430" s="6" t="s">
        <v>20</v>
      </c>
      <c r="E430" s="11" t="s">
        <v>235</v>
      </c>
      <c r="F430" s="6">
        <v>300</v>
      </c>
      <c r="G430" s="7">
        <v>3472.7</v>
      </c>
      <c r="H430" s="53">
        <v>3611.6</v>
      </c>
    </row>
    <row r="431" spans="1:8" ht="112.5">
      <c r="A431" s="56" t="s">
        <v>244</v>
      </c>
      <c r="B431" s="5">
        <v>390</v>
      </c>
      <c r="C431" s="6" t="s">
        <v>59</v>
      </c>
      <c r="D431" s="6" t="s">
        <v>20</v>
      </c>
      <c r="E431" s="11" t="s">
        <v>236</v>
      </c>
      <c r="F431" s="6"/>
      <c r="G431" s="7">
        <f>G432</f>
        <v>2241.3000000000002</v>
      </c>
      <c r="H431" s="7">
        <f>H432</f>
        <v>2331</v>
      </c>
    </row>
    <row r="432" spans="1:8" ht="37.5">
      <c r="A432" s="4" t="s">
        <v>63</v>
      </c>
      <c r="B432" s="5">
        <v>390</v>
      </c>
      <c r="C432" s="6" t="s">
        <v>59</v>
      </c>
      <c r="D432" s="6" t="s">
        <v>20</v>
      </c>
      <c r="E432" s="11" t="s">
        <v>236</v>
      </c>
      <c r="F432" s="6">
        <v>300</v>
      </c>
      <c r="G432" s="7">
        <v>2241.3000000000002</v>
      </c>
      <c r="H432" s="53">
        <v>2331</v>
      </c>
    </row>
    <row r="433" spans="1:8" ht="112.5">
      <c r="A433" s="56" t="s">
        <v>245</v>
      </c>
      <c r="B433" s="5">
        <v>390</v>
      </c>
      <c r="C433" s="6" t="s">
        <v>59</v>
      </c>
      <c r="D433" s="6" t="s">
        <v>20</v>
      </c>
      <c r="E433" s="11" t="s">
        <v>237</v>
      </c>
      <c r="F433" s="6"/>
      <c r="G433" s="7">
        <f>G434</f>
        <v>1968.2</v>
      </c>
      <c r="H433" s="7">
        <f>H434</f>
        <v>2046.9</v>
      </c>
    </row>
    <row r="434" spans="1:8" ht="37.5">
      <c r="A434" s="4" t="s">
        <v>63</v>
      </c>
      <c r="B434" s="5">
        <v>390</v>
      </c>
      <c r="C434" s="6" t="s">
        <v>59</v>
      </c>
      <c r="D434" s="6" t="s">
        <v>20</v>
      </c>
      <c r="E434" s="11" t="s">
        <v>237</v>
      </c>
      <c r="F434" s="6">
        <v>300</v>
      </c>
      <c r="G434" s="7">
        <v>1968.2</v>
      </c>
      <c r="H434" s="53">
        <v>2046.9</v>
      </c>
    </row>
    <row r="435" spans="1:8" ht="39">
      <c r="A435" s="58" t="s">
        <v>282</v>
      </c>
      <c r="B435" s="44"/>
      <c r="C435" s="44"/>
      <c r="D435" s="44"/>
      <c r="E435" s="44"/>
      <c r="F435" s="44"/>
      <c r="G435" s="25">
        <f>G10+G28+G255+G264+G296+G310</f>
        <v>1649228.17</v>
      </c>
      <c r="H435" s="25">
        <f>H10+H28+H255+H264+H296+H310</f>
        <v>1638406.69</v>
      </c>
    </row>
    <row r="437" spans="1:8">
      <c r="G437" s="45"/>
      <c r="H437" s="45"/>
    </row>
    <row r="438" spans="1:8">
      <c r="G438" s="45"/>
    </row>
    <row r="442" spans="1:8">
      <c r="G442" s="45"/>
      <c r="H442" s="45"/>
    </row>
    <row r="445" spans="1:8">
      <c r="G445" s="45"/>
      <c r="H445" s="45"/>
    </row>
    <row r="446" spans="1:8">
      <c r="G446" s="45"/>
      <c r="H446" s="45"/>
    </row>
    <row r="447" spans="1:8">
      <c r="G447" s="45"/>
      <c r="H447" s="45"/>
    </row>
    <row r="448" spans="1:8">
      <c r="G448" s="45"/>
      <c r="H448" s="45"/>
    </row>
    <row r="451" spans="7:8">
      <c r="G451" s="45"/>
      <c r="H451" s="45"/>
    </row>
  </sheetData>
  <autoFilter ref="A10:Q10"/>
  <mergeCells count="11">
    <mergeCell ref="C8:C9"/>
    <mergeCell ref="B8:B9"/>
    <mergeCell ref="B1:G1"/>
    <mergeCell ref="C4:G4"/>
    <mergeCell ref="A5:G5"/>
    <mergeCell ref="A6:G6"/>
    <mergeCell ref="G8:H8"/>
    <mergeCell ref="A8:A9"/>
    <mergeCell ref="F8:F9"/>
    <mergeCell ref="E8:E9"/>
    <mergeCell ref="D8:D9"/>
  </mergeCells>
  <pageMargins left="0.39370078740157483" right="0.19685039370078741" top="0.35433070866141736" bottom="0" header="0.31496062992125984" footer="0.31496062992125984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 2024</vt:lpstr>
      <vt:lpstr>ведомство 2025-2026</vt:lpstr>
      <vt:lpstr>'ведомств 2024'!Область_печати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2023-12-14T10:39:49Z</dcterms:modified>
</cp:coreProperties>
</file>